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19440" windowHeight="156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c r="J1448"/>
  <c r="F318"/>
  <c r="F317"/>
  <c r="F316"/>
  <c r="F315"/>
  <c r="F314"/>
  <c r="F313"/>
  <c r="F312"/>
  <c r="F311"/>
  <c r="F310"/>
  <c r="H309"/>
  <c r="G309"/>
  <c r="F309"/>
  <c r="F308"/>
  <c r="H307"/>
  <c r="G307"/>
  <c r="F307"/>
  <c r="H306"/>
  <c r="G306"/>
  <c r="F306"/>
  <c r="H305"/>
  <c r="G305"/>
  <c r="F305"/>
  <c r="H304"/>
  <c r="G304"/>
  <c r="F304"/>
  <c r="H303"/>
  <c r="G303"/>
  <c r="F303"/>
  <c r="H302"/>
  <c r="G302"/>
  <c r="F302"/>
  <c r="H301"/>
  <c r="G301"/>
  <c r="F301"/>
  <c r="H300"/>
  <c r="G300"/>
  <c r="F300"/>
  <c r="H299"/>
  <c r="G299"/>
  <c r="F299"/>
  <c r="H298"/>
  <c r="G298"/>
  <c r="F298"/>
  <c r="H297"/>
  <c r="G297"/>
  <c r="F297"/>
  <c r="H296"/>
  <c r="G296"/>
  <c r="F296"/>
  <c r="H295"/>
  <c r="G295"/>
  <c r="F295"/>
  <c r="H294"/>
  <c r="G294"/>
  <c r="F294"/>
  <c r="H293"/>
  <c r="G293"/>
  <c r="F293"/>
  <c r="H292"/>
  <c r="G292"/>
  <c r="F292"/>
  <c r="F291"/>
  <c r="F290"/>
  <c r="H289"/>
  <c r="G289"/>
  <c r="F289"/>
  <c r="H288"/>
  <c r="G288"/>
  <c r="F288"/>
  <c r="H287"/>
  <c r="G287"/>
  <c r="F287"/>
  <c r="H286"/>
  <c r="G286"/>
  <c r="F286"/>
  <c r="F285"/>
  <c r="H284"/>
  <c r="G284"/>
  <c r="F284"/>
  <c r="H283"/>
  <c r="G283"/>
  <c r="F283"/>
  <c r="H282"/>
  <c r="G282"/>
  <c r="F282"/>
  <c r="F281"/>
  <c r="F280"/>
  <c r="F279"/>
  <c r="F278"/>
  <c r="F277"/>
  <c r="F276"/>
  <c r="L275"/>
  <c r="F275" s="1"/>
  <c r="H275"/>
  <c r="F274"/>
  <c r="I273"/>
  <c r="H273"/>
  <c r="F273"/>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E259"/>
  <c r="M258"/>
  <c r="L258"/>
  <c r="E258"/>
  <c r="M257"/>
  <c r="L257"/>
  <c r="E257"/>
  <c r="M256"/>
  <c r="L256"/>
  <c r="E256"/>
  <c r="M255"/>
  <c r="L255"/>
  <c r="E255"/>
  <c r="M254"/>
  <c r="L254"/>
  <c r="E254"/>
  <c r="M253"/>
  <c r="L253"/>
  <c r="E253"/>
  <c r="M252"/>
  <c r="L252"/>
  <c r="E252"/>
  <c r="M251"/>
  <c r="L251"/>
  <c r="E251"/>
  <c r="M250"/>
  <c r="L250"/>
  <c r="E250"/>
  <c r="M249"/>
  <c r="L249"/>
  <c r="E249"/>
  <c r="M248"/>
  <c r="L248"/>
  <c r="E248"/>
  <c r="M247"/>
  <c r="L247"/>
  <c r="E247"/>
  <c r="M246"/>
  <c r="L246"/>
  <c r="E246"/>
  <c r="M245"/>
  <c r="L245"/>
  <c r="E245"/>
  <c r="M244"/>
  <c r="L244"/>
  <c r="E244"/>
  <c r="M243"/>
  <c r="L243"/>
  <c r="E243"/>
  <c r="M242"/>
  <c r="L242"/>
  <c r="E242"/>
  <c r="M241"/>
  <c r="L241"/>
  <c r="E241"/>
  <c r="M240"/>
  <c r="L240"/>
  <c r="E240"/>
  <c r="M239"/>
  <c r="L239"/>
  <c r="E239"/>
  <c r="M238"/>
  <c r="L238"/>
  <c r="E238"/>
  <c r="M237"/>
  <c r="L237"/>
  <c r="E237"/>
  <c r="M236"/>
  <c r="L236"/>
  <c r="E236"/>
  <c r="M235"/>
  <c r="L235"/>
  <c r="E235"/>
  <c r="M234"/>
  <c r="L234"/>
  <c r="E234"/>
  <c r="M233"/>
  <c r="L233"/>
  <c r="E233"/>
  <c r="M232"/>
  <c r="L232"/>
  <c r="E232"/>
  <c r="M231"/>
  <c r="L231"/>
  <c r="E231"/>
  <c r="M230"/>
  <c r="L230"/>
  <c r="E230"/>
  <c r="M229"/>
  <c r="L229"/>
  <c r="E229"/>
  <c r="M228"/>
  <c r="L228"/>
  <c r="E228"/>
  <c r="M227"/>
  <c r="L227"/>
  <c r="E227"/>
  <c r="M226"/>
  <c r="L226"/>
  <c r="E226"/>
  <c r="M225"/>
  <c r="L225"/>
  <c r="E225"/>
  <c r="M224"/>
  <c r="L224"/>
  <c r="E224"/>
  <c r="M223"/>
  <c r="L223"/>
  <c r="E223"/>
  <c r="M222"/>
  <c r="L222"/>
  <c r="E222"/>
  <c r="M221"/>
  <c r="L221"/>
  <c r="E221"/>
  <c r="M220"/>
  <c r="L220"/>
  <c r="E220"/>
  <c r="M219"/>
  <c r="L219"/>
  <c r="E219"/>
  <c r="M218"/>
  <c r="L218"/>
  <c r="E218"/>
  <c r="M217"/>
  <c r="L217"/>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H157"/>
  <c r="G157"/>
  <c r="F157"/>
  <c r="H156"/>
  <c r="G156"/>
  <c r="F156"/>
  <c r="H155"/>
  <c r="G155"/>
  <c r="F155"/>
  <c r="H154"/>
  <c r="G154"/>
  <c r="F154"/>
  <c r="H153"/>
  <c r="E153" s="1"/>
  <c r="B153" s="1"/>
  <c r="G153"/>
  <c r="F153"/>
  <c r="H152"/>
  <c r="G152"/>
  <c r="F152"/>
  <c r="E152"/>
  <c r="B152" s="1"/>
  <c r="H151"/>
  <c r="G151"/>
  <c r="F151"/>
  <c r="H150"/>
  <c r="E150" s="1"/>
  <c r="B150" s="1"/>
  <c r="G150"/>
  <c r="F150"/>
  <c r="H149"/>
  <c r="G149"/>
  <c r="F149"/>
  <c r="H148"/>
  <c r="E148" s="1"/>
  <c r="B148" s="1"/>
  <c r="G148"/>
  <c r="F148"/>
  <c r="H147"/>
  <c r="G147"/>
  <c r="F147"/>
  <c r="H146"/>
  <c r="G146"/>
  <c r="F146"/>
  <c r="H145"/>
  <c r="G145"/>
  <c r="F145"/>
  <c r="H144"/>
  <c r="E144" s="1"/>
  <c r="B144" s="1"/>
  <c r="G144"/>
  <c r="F144"/>
  <c r="F143"/>
  <c r="H142"/>
  <c r="G142"/>
  <c r="F142"/>
  <c r="H141"/>
  <c r="G141"/>
  <c r="F141"/>
  <c r="H140"/>
  <c r="G140"/>
  <c r="F140"/>
  <c r="H139"/>
  <c r="G139"/>
  <c r="F139"/>
  <c r="H138"/>
  <c r="G138"/>
  <c r="F138"/>
  <c r="H137"/>
  <c r="G137"/>
  <c r="F137"/>
  <c r="H136"/>
  <c r="G136"/>
  <c r="F136"/>
  <c r="H135"/>
  <c r="G135"/>
  <c r="F135"/>
  <c r="H134"/>
  <c r="G134"/>
  <c r="F134"/>
  <c r="H133"/>
  <c r="G133"/>
  <c r="F133"/>
  <c r="H132"/>
  <c r="G132"/>
  <c r="F132"/>
  <c r="H131"/>
  <c r="G131"/>
  <c r="F131"/>
  <c r="H130"/>
  <c r="G130"/>
  <c r="F130"/>
  <c r="H129"/>
  <c r="G129"/>
  <c r="F129"/>
  <c r="H128"/>
  <c r="G128"/>
  <c r="F128"/>
  <c r="H127"/>
  <c r="G127"/>
  <c r="F127"/>
  <c r="H126"/>
  <c r="G126"/>
  <c r="F126"/>
  <c r="H125"/>
  <c r="G125"/>
  <c r="F125"/>
  <c r="H124"/>
  <c r="G124"/>
  <c r="F124"/>
  <c r="H123"/>
  <c r="G123"/>
  <c r="F123"/>
  <c r="H122"/>
  <c r="G122"/>
  <c r="F122"/>
  <c r="H121"/>
  <c r="G121"/>
  <c r="F121"/>
  <c r="H120"/>
  <c r="G120"/>
  <c r="F120"/>
  <c r="H119"/>
  <c r="G119"/>
  <c r="F119"/>
  <c r="H118"/>
  <c r="G118"/>
  <c r="F118"/>
  <c r="H117"/>
  <c r="G117"/>
  <c r="F117"/>
  <c r="H116"/>
  <c r="G116"/>
  <c r="F116"/>
  <c r="H115"/>
  <c r="G115"/>
  <c r="F115"/>
  <c r="H114"/>
  <c r="G114"/>
  <c r="F114"/>
  <c r="H113"/>
  <c r="G113"/>
  <c r="F113"/>
  <c r="H112"/>
  <c r="G112"/>
  <c r="F112"/>
  <c r="H111"/>
  <c r="G111"/>
  <c r="F111"/>
  <c r="H110"/>
  <c r="G110"/>
  <c r="F110"/>
  <c r="H109"/>
  <c r="G109"/>
  <c r="F109"/>
  <c r="H108"/>
  <c r="G108"/>
  <c r="F108"/>
  <c r="H107"/>
  <c r="G107"/>
  <c r="F107"/>
  <c r="H106"/>
  <c r="G106"/>
  <c r="F106"/>
  <c r="H105"/>
  <c r="G105"/>
  <c r="F105"/>
  <c r="H104"/>
  <c r="G104"/>
  <c r="F104"/>
  <c r="H103"/>
  <c r="G103"/>
  <c r="F103"/>
  <c r="H102"/>
  <c r="G102"/>
  <c r="F102"/>
  <c r="H101"/>
  <c r="G101"/>
  <c r="F101"/>
  <c r="H100"/>
  <c r="E100" s="1"/>
  <c r="B100" s="1"/>
  <c r="G100"/>
  <c r="F100"/>
  <c r="H99"/>
  <c r="G99"/>
  <c r="F99"/>
  <c r="E99"/>
  <c r="B99" s="1"/>
  <c r="H98"/>
  <c r="G98"/>
  <c r="F98"/>
  <c r="H97"/>
  <c r="E97" s="1"/>
  <c r="B97" s="1"/>
  <c r="G97"/>
  <c r="F97"/>
  <c r="H96"/>
  <c r="G96"/>
  <c r="F96"/>
  <c r="H95"/>
  <c r="E95" s="1"/>
  <c r="B95" s="1"/>
  <c r="G95"/>
  <c r="F95"/>
  <c r="H94"/>
  <c r="G94"/>
  <c r="F94"/>
  <c r="H93"/>
  <c r="G93"/>
  <c r="F93"/>
  <c r="H92"/>
  <c r="G92"/>
  <c r="F92"/>
  <c r="H91"/>
  <c r="E91" s="1"/>
  <c r="B91" s="1"/>
  <c r="G91"/>
  <c r="F91"/>
  <c r="H90"/>
  <c r="G90"/>
  <c r="F90"/>
  <c r="H89"/>
  <c r="G89"/>
  <c r="F89"/>
  <c r="H88"/>
  <c r="G88"/>
  <c r="F88"/>
  <c r="H87"/>
  <c r="G87"/>
  <c r="F87"/>
  <c r="H86"/>
  <c r="G86"/>
  <c r="F86"/>
  <c r="H85"/>
  <c r="G85"/>
  <c r="F85"/>
  <c r="H84"/>
  <c r="G84"/>
  <c r="F84"/>
  <c r="H83"/>
  <c r="E83" s="1"/>
  <c r="B83" s="1"/>
  <c r="G83"/>
  <c r="F83"/>
  <c r="H82"/>
  <c r="G82"/>
  <c r="F82"/>
  <c r="H81"/>
  <c r="G81"/>
  <c r="F81"/>
  <c r="H80"/>
  <c r="G80"/>
  <c r="F80"/>
  <c r="H79"/>
  <c r="G79"/>
  <c r="F79"/>
  <c r="H78"/>
  <c r="G78"/>
  <c r="F78"/>
  <c r="H77"/>
  <c r="G77"/>
  <c r="F77"/>
  <c r="H76"/>
  <c r="G76"/>
  <c r="F76"/>
  <c r="H75"/>
  <c r="G75"/>
  <c r="F75"/>
  <c r="H74"/>
  <c r="G74"/>
  <c r="F74"/>
  <c r="H73"/>
  <c r="G73"/>
  <c r="F73"/>
  <c r="H72"/>
  <c r="G72"/>
  <c r="F72"/>
  <c r="H71"/>
  <c r="G71"/>
  <c r="F71"/>
  <c r="H70"/>
  <c r="G70"/>
  <c r="F70"/>
  <c r="H69"/>
  <c r="G69"/>
  <c r="F69"/>
  <c r="H68"/>
  <c r="G68"/>
  <c r="F68"/>
  <c r="H67"/>
  <c r="E67" s="1"/>
  <c r="B67" s="1"/>
  <c r="G67"/>
  <c r="F67"/>
  <c r="H66"/>
  <c r="G66"/>
  <c r="F66"/>
  <c r="H65"/>
  <c r="G65"/>
  <c r="F65"/>
  <c r="H64"/>
  <c r="G64"/>
  <c r="F64"/>
  <c r="H63"/>
  <c r="G63"/>
  <c r="F63"/>
  <c r="H62"/>
  <c r="G62"/>
  <c r="F62"/>
  <c r="H61"/>
  <c r="G61"/>
  <c r="F61"/>
  <c r="H60"/>
  <c r="G60"/>
  <c r="F60"/>
  <c r="H59"/>
  <c r="G59"/>
  <c r="F59"/>
  <c r="H58"/>
  <c r="G58"/>
  <c r="F58"/>
  <c r="H57"/>
  <c r="G57"/>
  <c r="F57"/>
  <c r="H56"/>
  <c r="G56"/>
  <c r="F56"/>
  <c r="H55"/>
  <c r="G55"/>
  <c r="F55"/>
  <c r="H54"/>
  <c r="G54"/>
  <c r="F54"/>
  <c r="H53"/>
  <c r="G53"/>
  <c r="F53"/>
  <c r="H52"/>
  <c r="G52"/>
  <c r="F52"/>
  <c r="H51"/>
  <c r="G51"/>
  <c r="F51"/>
  <c r="H50"/>
  <c r="G50"/>
  <c r="F50"/>
  <c r="H49"/>
  <c r="G49"/>
  <c r="F49"/>
  <c r="H48"/>
  <c r="G48"/>
  <c r="F48"/>
  <c r="H47"/>
  <c r="G47"/>
  <c r="F47"/>
  <c r="H46"/>
  <c r="G46"/>
  <c r="F46"/>
  <c r="H45"/>
  <c r="G45"/>
  <c r="F45"/>
  <c r="H44"/>
  <c r="G44"/>
  <c r="F44"/>
  <c r="H43"/>
  <c r="G43"/>
  <c r="F43"/>
  <c r="H42"/>
  <c r="G42"/>
  <c r="F42"/>
  <c r="H41"/>
  <c r="G41"/>
  <c r="F41"/>
  <c r="H40"/>
  <c r="G40"/>
  <c r="F40"/>
  <c r="H39"/>
  <c r="G39"/>
  <c r="F39"/>
  <c r="H38"/>
  <c r="G38"/>
  <c r="F38"/>
  <c r="H37"/>
  <c r="G37"/>
  <c r="F37"/>
  <c r="H36"/>
  <c r="G36"/>
  <c r="F36"/>
  <c r="H35"/>
  <c r="E35" s="1"/>
  <c r="B35" s="1"/>
  <c r="G35"/>
  <c r="F35"/>
  <c r="H34"/>
  <c r="G34"/>
  <c r="F34"/>
  <c r="H33"/>
  <c r="G33"/>
  <c r="F33"/>
  <c r="H32"/>
  <c r="G32"/>
  <c r="F32"/>
  <c r="H31"/>
  <c r="G31"/>
  <c r="F31"/>
  <c r="H30"/>
  <c r="G30"/>
  <c r="F30"/>
  <c r="H29"/>
  <c r="G29"/>
  <c r="F29"/>
  <c r="H28"/>
  <c r="G28"/>
  <c r="F28"/>
  <c r="H27"/>
  <c r="G27"/>
  <c r="F27"/>
  <c r="H26"/>
  <c r="G26"/>
  <c r="F26"/>
  <c r="H25"/>
  <c r="G25"/>
  <c r="F25"/>
  <c r="H24"/>
  <c r="G24"/>
  <c r="F24"/>
  <c r="H23"/>
  <c r="G23"/>
  <c r="F23"/>
  <c r="H22"/>
  <c r="G22"/>
  <c r="F22"/>
  <c r="F21"/>
  <c r="F4"/>
  <c r="O3"/>
  <c r="G275" s="1"/>
  <c r="E275" s="1"/>
  <c r="B275" s="1"/>
  <c r="I3"/>
  <c r="H3"/>
  <c r="G3"/>
  <c r="D101" i="8"/>
  <c r="D95"/>
  <c r="D90"/>
  <c r="D85"/>
  <c r="D80"/>
  <c r="D75"/>
  <c r="D70"/>
  <c r="D65"/>
  <c r="D60"/>
  <c r="D55"/>
  <c r="D50"/>
  <c r="D49"/>
  <c r="D44"/>
  <c r="D43"/>
  <c r="D36"/>
  <c r="D26"/>
  <c r="D24"/>
  <c r="D18"/>
  <c r="D8"/>
  <c r="D6" s="1"/>
  <c r="E44" i="7"/>
  <c r="D44"/>
  <c r="E39"/>
  <c r="D39"/>
  <c r="E38"/>
  <c r="D38"/>
  <c r="E30"/>
  <c r="D30"/>
  <c r="E23"/>
  <c r="D23"/>
  <c r="E22"/>
  <c r="D22"/>
  <c r="E14"/>
  <c r="D14"/>
  <c r="E7"/>
  <c r="D7"/>
  <c r="E6"/>
  <c r="D6"/>
  <c r="E5"/>
  <c r="D5"/>
  <c r="F140" i="6"/>
  <c r="F139"/>
  <c r="F138"/>
  <c r="F137"/>
  <c r="F136"/>
  <c r="F135"/>
  <c r="F134"/>
  <c r="F133"/>
  <c r="F132"/>
  <c r="F131"/>
  <c r="E130"/>
  <c r="E129" s="1"/>
  <c r="D130"/>
  <c r="F130" s="1"/>
  <c r="D129"/>
  <c r="F129" s="1"/>
  <c r="F128"/>
  <c r="F127"/>
  <c r="F126"/>
  <c r="F125"/>
  <c r="F124"/>
  <c r="F123"/>
  <c r="E122"/>
  <c r="D122"/>
  <c r="F122" s="1"/>
  <c r="F121"/>
  <c r="F120"/>
  <c r="F119"/>
  <c r="E118"/>
  <c r="D118"/>
  <c r="F118" s="1"/>
  <c r="F117"/>
  <c r="F116"/>
  <c r="E115"/>
  <c r="D115"/>
  <c r="D114" s="1"/>
  <c r="F114" s="1"/>
  <c r="E114"/>
  <c r="F113"/>
  <c r="F112"/>
  <c r="F111"/>
  <c r="F110"/>
  <c r="F109"/>
  <c r="F108"/>
  <c r="E107"/>
  <c r="D107"/>
  <c r="F107" s="1"/>
  <c r="F106"/>
  <c r="F105"/>
  <c r="F104"/>
  <c r="F103"/>
  <c r="F102"/>
  <c r="F101"/>
  <c r="F100"/>
  <c r="E99"/>
  <c r="D99"/>
  <c r="F99" s="1"/>
  <c r="F98"/>
  <c r="F97"/>
  <c r="F96"/>
  <c r="F95"/>
  <c r="E94"/>
  <c r="D94"/>
  <c r="F94" s="1"/>
  <c r="F93"/>
  <c r="F92"/>
  <c r="F91"/>
  <c r="E90"/>
  <c r="E89" s="1"/>
  <c r="D90"/>
  <c r="F90" s="1"/>
  <c r="D89"/>
  <c r="F89" s="1"/>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E35" s="1"/>
  <c r="D36"/>
  <c r="F36" s="1"/>
  <c r="D35"/>
  <c r="F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E141" s="1"/>
  <c r="D6"/>
  <c r="F6" s="1"/>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D258"/>
  <c r="F258" s="1"/>
  <c r="F257"/>
  <c r="F256"/>
  <c r="F255"/>
  <c r="F254"/>
  <c r="F253"/>
  <c r="F252"/>
  <c r="F251"/>
  <c r="E250"/>
  <c r="D250"/>
  <c r="F249"/>
  <c r="F248"/>
  <c r="F247"/>
  <c r="E246"/>
  <c r="D246"/>
  <c r="D245" s="1"/>
  <c r="F244"/>
  <c r="F243"/>
  <c r="E242"/>
  <c r="D242"/>
  <c r="F241"/>
  <c r="F240"/>
  <c r="E239"/>
  <c r="E238" s="1"/>
  <c r="D239"/>
  <c r="F239" s="1"/>
  <c r="D238"/>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311" i="9" s="1"/>
  <c r="D207" i="5"/>
  <c r="F207" s="1"/>
  <c r="D206"/>
  <c r="G311" i="9" s="1"/>
  <c r="F205" i="5"/>
  <c r="F204"/>
  <c r="F203"/>
  <c r="F202"/>
  <c r="F201"/>
  <c r="F200"/>
  <c r="F199"/>
  <c r="E198"/>
  <c r="D198"/>
  <c r="F198" s="1"/>
  <c r="F197"/>
  <c r="F196"/>
  <c r="F195"/>
  <c r="F194"/>
  <c r="F193"/>
  <c r="F192"/>
  <c r="E191"/>
  <c r="E190" s="1"/>
  <c r="H310" i="9" s="1"/>
  <c r="D191" i="5"/>
  <c r="F191" s="1"/>
  <c r="D190"/>
  <c r="G310" i="9" s="1"/>
  <c r="F189" i="5"/>
  <c r="F188"/>
  <c r="F187"/>
  <c r="F186"/>
  <c r="F185"/>
  <c r="F184"/>
  <c r="F183"/>
  <c r="F182"/>
  <c r="F181"/>
  <c r="E180"/>
  <c r="D180"/>
  <c r="D177" s="1"/>
  <c r="F179"/>
  <c r="F178"/>
  <c r="E177"/>
  <c r="H308" i="9" s="1"/>
  <c r="F173" i="5"/>
  <c r="F172"/>
  <c r="F171"/>
  <c r="E170"/>
  <c r="D170"/>
  <c r="F170" s="1"/>
  <c r="F169"/>
  <c r="F168"/>
  <c r="F167"/>
  <c r="F166"/>
  <c r="F165"/>
  <c r="E164"/>
  <c r="D164"/>
  <c r="F164" s="1"/>
  <c r="F163"/>
  <c r="F162"/>
  <c r="F161"/>
  <c r="F160"/>
  <c r="F159"/>
  <c r="F158"/>
  <c r="F157"/>
  <c r="F156"/>
  <c r="F155"/>
  <c r="F154"/>
  <c r="F153"/>
  <c r="F152"/>
  <c r="F151"/>
  <c r="F150"/>
  <c r="E149"/>
  <c r="H291" i="9" s="1"/>
  <c r="D149" i="5"/>
  <c r="G291" i="9" s="1"/>
  <c r="F148" i="5"/>
  <c r="F147"/>
  <c r="E146"/>
  <c r="F145"/>
  <c r="F144"/>
  <c r="F143"/>
  <c r="E142"/>
  <c r="D142"/>
  <c r="F142" s="1"/>
  <c r="F141"/>
  <c r="F140"/>
  <c r="F139"/>
  <c r="F138"/>
  <c r="F137"/>
  <c r="F136"/>
  <c r="E135"/>
  <c r="D135"/>
  <c r="D134" s="1"/>
  <c r="F134" s="1"/>
  <c r="E134"/>
  <c r="F133"/>
  <c r="F132"/>
  <c r="F131"/>
  <c r="F130"/>
  <c r="F129"/>
  <c r="F128"/>
  <c r="F127"/>
  <c r="E126"/>
  <c r="D126"/>
  <c r="F126" s="1"/>
  <c r="F125"/>
  <c r="F124"/>
  <c r="F123"/>
  <c r="F122"/>
  <c r="F121"/>
  <c r="F120"/>
  <c r="E119"/>
  <c r="D119"/>
  <c r="D118" s="1"/>
  <c r="F118" s="1"/>
  <c r="E118"/>
  <c r="F117"/>
  <c r="F116"/>
  <c r="F115"/>
  <c r="F114"/>
  <c r="F113"/>
  <c r="F112"/>
  <c r="F111"/>
  <c r="F110"/>
  <c r="F109"/>
  <c r="F108"/>
  <c r="F107"/>
  <c r="E106"/>
  <c r="D106"/>
  <c r="F106" s="1"/>
  <c r="F105"/>
  <c r="F104"/>
  <c r="F103"/>
  <c r="F102"/>
  <c r="F101"/>
  <c r="F100"/>
  <c r="F99"/>
  <c r="F98"/>
  <c r="F97"/>
  <c r="F96"/>
  <c r="F95"/>
  <c r="F94"/>
  <c r="F93"/>
  <c r="F92"/>
  <c r="F91"/>
  <c r="F90"/>
  <c r="F89"/>
  <c r="E88"/>
  <c r="H290" i="9" s="1"/>
  <c r="D88" i="5"/>
  <c r="G290" i="9" s="1"/>
  <c r="D87" i="5"/>
  <c r="F87" s="1"/>
  <c r="F86"/>
  <c r="F85"/>
  <c r="F84"/>
  <c r="F83"/>
  <c r="F82"/>
  <c r="F81"/>
  <c r="F80"/>
  <c r="E79"/>
  <c r="D79"/>
  <c r="D78" s="1"/>
  <c r="F78" s="1"/>
  <c r="E78"/>
  <c r="F77"/>
  <c r="F76"/>
  <c r="F75"/>
  <c r="F74"/>
  <c r="F73"/>
  <c r="F72"/>
  <c r="F71"/>
  <c r="E70"/>
  <c r="E69" s="1"/>
  <c r="D70"/>
  <c r="F70" s="1"/>
  <c r="D69"/>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D12" s="1"/>
  <c r="E12"/>
  <c r="F11"/>
  <c r="F10"/>
  <c r="F9"/>
  <c r="E8"/>
  <c r="E7" s="1"/>
  <c r="D8"/>
  <c r="F8"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2" s="1"/>
  <c r="F651"/>
  <c r="F650"/>
  <c r="F649"/>
  <c r="F647"/>
  <c r="F638"/>
  <c r="F637"/>
  <c r="F634"/>
  <c r="F633"/>
  <c r="E632"/>
  <c r="D632"/>
  <c r="F632" s="1"/>
  <c r="F631"/>
  <c r="F630"/>
  <c r="E629"/>
  <c r="D629"/>
  <c r="F629" s="1"/>
  <c r="F628"/>
  <c r="F627"/>
  <c r="E626"/>
  <c r="D626"/>
  <c r="F626" s="1"/>
  <c r="D625"/>
  <c r="F625" s="1"/>
  <c r="F624"/>
  <c r="F623"/>
  <c r="F622"/>
  <c r="F621"/>
  <c r="F620"/>
  <c r="F619"/>
  <c r="F618"/>
  <c r="E617"/>
  <c r="D617"/>
  <c r="F617" s="1"/>
  <c r="F616"/>
  <c r="F615"/>
  <c r="F614"/>
  <c r="F613"/>
  <c r="E612"/>
  <c r="D612"/>
  <c r="F612" s="1"/>
  <c r="F611"/>
  <c r="F610"/>
  <c r="F609"/>
  <c r="F608"/>
  <c r="F607"/>
  <c r="F606"/>
  <c r="E605"/>
  <c r="D605"/>
  <c r="F605" s="1"/>
  <c r="F604"/>
  <c r="E603"/>
  <c r="H143" i="9" s="1"/>
  <c r="D603" i="4"/>
  <c r="G143" i="9" s="1"/>
  <c r="F602" i="4"/>
  <c r="F601"/>
  <c r="F600"/>
  <c r="E599"/>
  <c r="D599"/>
  <c r="F599" s="1"/>
  <c r="F598"/>
  <c r="F597"/>
  <c r="F596"/>
  <c r="F595"/>
  <c r="E594"/>
  <c r="E593" s="1"/>
  <c r="D594"/>
  <c r="F594" s="1"/>
  <c r="F592"/>
  <c r="F591"/>
  <c r="E590"/>
  <c r="E580" s="1"/>
  <c r="D590"/>
  <c r="F590" s="1"/>
  <c r="F589"/>
  <c r="F588"/>
  <c r="E587"/>
  <c r="D587"/>
  <c r="F587" s="1"/>
  <c r="F586"/>
  <c r="E585"/>
  <c r="D585"/>
  <c r="F585" s="1"/>
  <c r="F584"/>
  <c r="F583"/>
  <c r="F582"/>
  <c r="E581"/>
  <c r="D581"/>
  <c r="D580" s="1"/>
  <c r="F580" s="1"/>
  <c r="F579"/>
  <c r="F578"/>
  <c r="E577"/>
  <c r="D577"/>
  <c r="F577" s="1"/>
  <c r="F576"/>
  <c r="F575"/>
  <c r="E574"/>
  <c r="D574"/>
  <c r="F574" s="1"/>
  <c r="F573"/>
  <c r="F572"/>
  <c r="E571"/>
  <c r="D571"/>
  <c r="F571" s="1"/>
  <c r="F570"/>
  <c r="F569"/>
  <c r="E568"/>
  <c r="E567" s="1"/>
  <c r="D568"/>
  <c r="F568"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E529" s="1"/>
  <c r="D530"/>
  <c r="F530" s="1"/>
  <c r="F527"/>
  <c r="F526"/>
  <c r="E525"/>
  <c r="D525"/>
  <c r="F525" s="1"/>
  <c r="F524"/>
  <c r="F523"/>
  <c r="E522"/>
  <c r="D522"/>
  <c r="F522" s="1"/>
  <c r="F521"/>
  <c r="F520"/>
  <c r="E519"/>
  <c r="D519"/>
  <c r="F519" s="1"/>
  <c r="F518"/>
  <c r="F517"/>
  <c r="E516"/>
  <c r="D516"/>
  <c r="F516" s="1"/>
  <c r="D515"/>
  <c r="F515" s="1"/>
  <c r="F514"/>
  <c r="F513"/>
  <c r="F512"/>
  <c r="F511"/>
  <c r="F510"/>
  <c r="F509"/>
  <c r="F508"/>
  <c r="E507"/>
  <c r="D507"/>
  <c r="F507" s="1"/>
  <c r="F506"/>
  <c r="F505"/>
  <c r="F504"/>
  <c r="F503"/>
  <c r="E502"/>
  <c r="D502"/>
  <c r="F502" s="1"/>
  <c r="F501"/>
  <c r="F500"/>
  <c r="F499"/>
  <c r="F498"/>
  <c r="F497"/>
  <c r="F496"/>
  <c r="E495"/>
  <c r="D495"/>
  <c r="F495" s="1"/>
  <c r="F494"/>
  <c r="F493"/>
  <c r="F492"/>
  <c r="F491"/>
  <c r="E490"/>
  <c r="E484" s="1"/>
  <c r="D490"/>
  <c r="F490" s="1"/>
  <c r="F489"/>
  <c r="F488"/>
  <c r="F487"/>
  <c r="F486"/>
  <c r="E485"/>
  <c r="D485"/>
  <c r="D484" s="1"/>
  <c r="F484" s="1"/>
  <c r="F483"/>
  <c r="F482"/>
  <c r="E481"/>
  <c r="D481"/>
  <c r="F481" s="1"/>
  <c r="F480"/>
  <c r="F479"/>
  <c r="E478"/>
  <c r="D478"/>
  <c r="F478" s="1"/>
  <c r="F477"/>
  <c r="F476"/>
  <c r="F475"/>
  <c r="F474"/>
  <c r="E473"/>
  <c r="D473"/>
  <c r="E472"/>
  <c r="F471"/>
  <c r="F470"/>
  <c r="E469"/>
  <c r="D469"/>
  <c r="F469" s="1"/>
  <c r="F468"/>
  <c r="F467"/>
  <c r="E466"/>
  <c r="D466"/>
  <c r="F466" s="1"/>
  <c r="F465"/>
  <c r="F464"/>
  <c r="E463"/>
  <c r="D463"/>
  <c r="F463" s="1"/>
  <c r="F462"/>
  <c r="F461"/>
  <c r="E460"/>
  <c r="D460"/>
  <c r="F460" s="1"/>
  <c r="D459"/>
  <c r="F459"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D422"/>
  <c r="F422" s="1"/>
  <c r="D421"/>
  <c r="F421" s="1"/>
  <c r="E418"/>
  <c r="D418"/>
  <c r="F418" s="1"/>
  <c r="E417"/>
  <c r="D417"/>
  <c r="E416"/>
  <c r="E643" s="1"/>
  <c r="D416"/>
  <c r="D643" s="1"/>
  <c r="F411"/>
  <c r="F410"/>
  <c r="F409"/>
  <c r="F406"/>
  <c r="F405"/>
  <c r="F404"/>
  <c r="F403"/>
  <c r="E402"/>
  <c r="D402"/>
  <c r="F402" s="1"/>
  <c r="F401"/>
  <c r="E400"/>
  <c r="D400"/>
  <c r="F400" s="1"/>
  <c r="F399"/>
  <c r="F398"/>
  <c r="E397"/>
  <c r="E396" s="1"/>
  <c r="D397"/>
  <c r="F397" s="1"/>
  <c r="D396"/>
  <c r="F396" s="1"/>
  <c r="F395"/>
  <c r="F394"/>
  <c r="F393"/>
  <c r="F392"/>
  <c r="E391"/>
  <c r="D391"/>
  <c r="F391" s="1"/>
  <c r="F390"/>
  <c r="F389"/>
  <c r="E388"/>
  <c r="D388"/>
  <c r="F388" s="1"/>
  <c r="F387"/>
  <c r="F386"/>
  <c r="F385"/>
  <c r="F384"/>
  <c r="E383"/>
  <c r="D383"/>
  <c r="F383" s="1"/>
  <c r="F382"/>
  <c r="F381"/>
  <c r="F380"/>
  <c r="F379"/>
  <c r="E378"/>
  <c r="D378"/>
  <c r="F378" s="1"/>
  <c r="F377"/>
  <c r="F376"/>
  <c r="F375"/>
  <c r="F374"/>
  <c r="F373"/>
  <c r="F372"/>
  <c r="F371"/>
  <c r="F370"/>
  <c r="E369"/>
  <c r="D369"/>
  <c r="F369" s="1"/>
  <c r="F368"/>
  <c r="F367"/>
  <c r="F366"/>
  <c r="F365"/>
  <c r="E364"/>
  <c r="D364"/>
  <c r="F364" s="1"/>
  <c r="E363"/>
  <c r="F362"/>
  <c r="F361"/>
  <c r="F360"/>
  <c r="F359"/>
  <c r="F358"/>
  <c r="F357"/>
  <c r="E356"/>
  <c r="D356"/>
  <c r="F356" s="1"/>
  <c r="F355"/>
  <c r="F354"/>
  <c r="F353"/>
  <c r="E352"/>
  <c r="D352"/>
  <c r="F352" s="1"/>
  <c r="E351"/>
  <c r="E350" s="1"/>
  <c r="F349"/>
  <c r="E348"/>
  <c r="D348"/>
  <c r="F348" s="1"/>
  <c r="F347"/>
  <c r="F346"/>
  <c r="E345"/>
  <c r="E344" s="1"/>
  <c r="D345"/>
  <c r="F345" s="1"/>
  <c r="D344"/>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7" s="1"/>
  <c r="F316"/>
  <c r="F315"/>
  <c r="F314"/>
  <c r="F313"/>
  <c r="E312"/>
  <c r="D312"/>
  <c r="F312" s="1"/>
  <c r="E311"/>
  <c r="F310"/>
  <c r="F309"/>
  <c r="F308"/>
  <c r="F307"/>
  <c r="F306"/>
  <c r="F305"/>
  <c r="E304"/>
  <c r="D304"/>
  <c r="F304" s="1"/>
  <c r="F303"/>
  <c r="F302"/>
  <c r="F301"/>
  <c r="E300"/>
  <c r="D300"/>
  <c r="F300" s="1"/>
  <c r="E299"/>
  <c r="F296"/>
  <c r="F295"/>
  <c r="F294"/>
  <c r="F293"/>
  <c r="F292"/>
  <c r="E288"/>
  <c r="D288"/>
  <c r="F288" s="1"/>
  <c r="E287"/>
  <c r="D287"/>
  <c r="F287" s="1"/>
  <c r="F286"/>
  <c r="F285"/>
  <c r="F284"/>
  <c r="F283"/>
  <c r="F282"/>
  <c r="F281"/>
  <c r="F280"/>
  <c r="E279"/>
  <c r="D279"/>
  <c r="F279" s="1"/>
  <c r="F278"/>
  <c r="F277"/>
  <c r="F276"/>
  <c r="F275"/>
  <c r="F274"/>
  <c r="E273"/>
  <c r="D273"/>
  <c r="F273" s="1"/>
  <c r="F272"/>
  <c r="F271"/>
  <c r="F270"/>
  <c r="F269"/>
  <c r="E268"/>
  <c r="D268"/>
  <c r="F268" s="1"/>
  <c r="F267"/>
  <c r="F266"/>
  <c r="F265"/>
  <c r="E264"/>
  <c r="E263" s="1"/>
  <c r="D264"/>
  <c r="F264" s="1"/>
  <c r="D263"/>
  <c r="F263" s="1"/>
  <c r="F262"/>
  <c r="F261"/>
  <c r="F260"/>
  <c r="E259"/>
  <c r="D259"/>
  <c r="F259" s="1"/>
  <c r="F258"/>
  <c r="F257"/>
  <c r="F256"/>
  <c r="F255"/>
  <c r="F254"/>
  <c r="E253"/>
  <c r="D253"/>
  <c r="F253" s="1"/>
  <c r="E252"/>
  <c r="F251"/>
  <c r="F250"/>
  <c r="F249"/>
  <c r="F248"/>
  <c r="E247"/>
  <c r="D247"/>
  <c r="F247" s="1"/>
  <c r="F246"/>
  <c r="F245"/>
  <c r="E244"/>
  <c r="D244"/>
  <c r="F244" s="1"/>
  <c r="F243"/>
  <c r="F242"/>
  <c r="F241"/>
  <c r="E240"/>
  <c r="D240"/>
  <c r="F240" s="1"/>
  <c r="F239"/>
  <c r="F238"/>
  <c r="F237"/>
  <c r="E236"/>
  <c r="D236"/>
  <c r="F236" s="1"/>
  <c r="F235"/>
  <c r="F234"/>
  <c r="F233"/>
  <c r="F232"/>
  <c r="E231"/>
  <c r="D231"/>
  <c r="F231" s="1"/>
  <c r="F230"/>
  <c r="F229"/>
  <c r="E228"/>
  <c r="D228"/>
  <c r="F228" s="1"/>
  <c r="F227"/>
  <c r="F226"/>
  <c r="E225"/>
  <c r="D225"/>
  <c r="F225" s="1"/>
  <c r="E224"/>
  <c r="F223"/>
  <c r="F222"/>
  <c r="F221"/>
  <c r="F220"/>
  <c r="E219"/>
  <c r="D219"/>
  <c r="F219" s="1"/>
  <c r="F218"/>
  <c r="F217"/>
  <c r="E216"/>
  <c r="E215" s="1"/>
  <c r="D216"/>
  <c r="F216" s="1"/>
  <c r="D215"/>
  <c r="F215" s="1"/>
  <c r="F214"/>
  <c r="F213"/>
  <c r="F212"/>
  <c r="F211"/>
  <c r="E210"/>
  <c r="D210"/>
  <c r="F210" s="1"/>
  <c r="F209"/>
  <c r="F208"/>
  <c r="F207"/>
  <c r="F206"/>
  <c r="F205"/>
  <c r="F204"/>
  <c r="F203"/>
  <c r="E202"/>
  <c r="D202"/>
  <c r="F202" s="1"/>
  <c r="F201"/>
  <c r="F200"/>
  <c r="F199"/>
  <c r="F198"/>
  <c r="E197"/>
  <c r="D197"/>
  <c r="F197" s="1"/>
  <c r="E196"/>
  <c r="F195"/>
  <c r="F194"/>
  <c r="F193"/>
  <c r="F192"/>
  <c r="F191"/>
  <c r="F190"/>
  <c r="F189"/>
  <c r="E188"/>
  <c r="D188"/>
  <c r="F188" s="1"/>
  <c r="F187"/>
  <c r="F186"/>
  <c r="F185"/>
  <c r="F184"/>
  <c r="F183"/>
  <c r="F182"/>
  <c r="F181"/>
  <c r="F180"/>
  <c r="F179"/>
  <c r="F178"/>
  <c r="E177"/>
  <c r="D177"/>
  <c r="F177" s="1"/>
  <c r="F176"/>
  <c r="F175"/>
  <c r="F174"/>
  <c r="F173"/>
  <c r="F172"/>
  <c r="F171"/>
  <c r="F170"/>
  <c r="E169"/>
  <c r="D169"/>
  <c r="F169" s="1"/>
  <c r="F168"/>
  <c r="F167"/>
  <c r="F166"/>
  <c r="F165"/>
  <c r="E164"/>
  <c r="E163" s="1"/>
  <c r="D164"/>
  <c r="F164" s="1"/>
  <c r="D163"/>
  <c r="F163" s="1"/>
  <c r="F162"/>
  <c r="F161"/>
  <c r="F160"/>
  <c r="E159"/>
  <c r="D159"/>
  <c r="F159" s="1"/>
  <c r="F158"/>
  <c r="F157"/>
  <c r="F156"/>
  <c r="F155"/>
  <c r="F154"/>
  <c r="E153"/>
  <c r="D153"/>
  <c r="F153" s="1"/>
  <c r="E152"/>
  <c r="F150"/>
  <c r="F149"/>
  <c r="F148"/>
  <c r="F147"/>
  <c r="F146"/>
  <c r="F145"/>
  <c r="F144"/>
  <c r="F143"/>
  <c r="F142"/>
  <c r="F141"/>
  <c r="E140"/>
  <c r="E139" s="1"/>
  <c r="D140"/>
  <c r="F140" s="1"/>
  <c r="D139"/>
  <c r="F139" s="1"/>
  <c r="F138"/>
  <c r="F137"/>
  <c r="F136"/>
  <c r="F135"/>
  <c r="E134"/>
  <c r="E133" s="1"/>
  <c r="D134"/>
  <c r="F134" s="1"/>
  <c r="D133"/>
  <c r="F133" s="1"/>
  <c r="F132"/>
  <c r="F131"/>
  <c r="F130"/>
  <c r="F129"/>
  <c r="E128"/>
  <c r="D128"/>
  <c r="F128" s="1"/>
  <c r="F127"/>
  <c r="F126"/>
  <c r="E125"/>
  <c r="D125"/>
  <c r="F125" s="1"/>
  <c r="E124"/>
  <c r="F123"/>
  <c r="F122"/>
  <c r="F121"/>
  <c r="E120"/>
  <c r="D120"/>
  <c r="F120" s="1"/>
  <c r="F119"/>
  <c r="F118"/>
  <c r="F117"/>
  <c r="F116"/>
  <c r="F115"/>
  <c r="F114"/>
  <c r="F113"/>
  <c r="E112"/>
  <c r="D112"/>
  <c r="F112" s="1"/>
  <c r="F111"/>
  <c r="F110"/>
  <c r="F109"/>
  <c r="F108"/>
  <c r="E107"/>
  <c r="D107"/>
  <c r="F107" s="1"/>
  <c r="E106"/>
  <c r="F105"/>
  <c r="F104"/>
  <c r="F103"/>
  <c r="F102"/>
  <c r="F101"/>
  <c r="F100"/>
  <c r="F99"/>
  <c r="E98"/>
  <c r="D98"/>
  <c r="F98" s="1"/>
  <c r="F97"/>
  <c r="F96"/>
  <c r="F95"/>
  <c r="F94"/>
  <c r="F93"/>
  <c r="F92"/>
  <c r="E91"/>
  <c r="D91"/>
  <c r="F91" s="1"/>
  <c r="F90"/>
  <c r="F89"/>
  <c r="F88"/>
  <c r="F87"/>
  <c r="F86"/>
  <c r="F85"/>
  <c r="F84"/>
  <c r="E83"/>
  <c r="D83"/>
  <c r="F83" s="1"/>
  <c r="E82"/>
  <c r="F81"/>
  <c r="F80"/>
  <c r="F79"/>
  <c r="F78"/>
  <c r="E77"/>
  <c r="D77"/>
  <c r="F77" s="1"/>
  <c r="F76"/>
  <c r="F75"/>
  <c r="E74"/>
  <c r="D74"/>
  <c r="F74" s="1"/>
  <c r="F73"/>
  <c r="F72"/>
  <c r="E71"/>
  <c r="D71"/>
  <c r="F71" s="1"/>
  <c r="F70"/>
  <c r="F69"/>
  <c r="E68"/>
  <c r="D68"/>
  <c r="F68" s="1"/>
  <c r="F67"/>
  <c r="F66"/>
  <c r="E65"/>
  <c r="D65"/>
  <c r="F65" s="1"/>
  <c r="F64"/>
  <c r="F63"/>
  <c r="E62"/>
  <c r="D62"/>
  <c r="F62" s="1"/>
  <c r="F61"/>
  <c r="F60"/>
  <c r="E59"/>
  <c r="D59"/>
  <c r="F59" s="1"/>
  <c r="F58"/>
  <c r="F57"/>
  <c r="F56"/>
  <c r="F55"/>
  <c r="E54"/>
  <c r="D54"/>
  <c r="F54" s="1"/>
  <c r="F53"/>
  <c r="F52"/>
  <c r="E51"/>
  <c r="D51"/>
  <c r="F51" s="1"/>
  <c r="E50"/>
  <c r="F49"/>
  <c r="F48"/>
  <c r="F47"/>
  <c r="F46"/>
  <c r="E45"/>
  <c r="D45"/>
  <c r="F45" s="1"/>
  <c r="E44"/>
  <c r="F43"/>
  <c r="F42"/>
  <c r="F41"/>
  <c r="E40"/>
  <c r="D40"/>
  <c r="F40" s="1"/>
  <c r="F39"/>
  <c r="F38"/>
  <c r="E37"/>
  <c r="D37"/>
  <c r="F37" s="1"/>
  <c r="F36"/>
  <c r="F35"/>
  <c r="F34"/>
  <c r="F33"/>
  <c r="F32"/>
  <c r="F31"/>
  <c r="F30"/>
  <c r="E29"/>
  <c r="D29"/>
  <c r="F29" s="1"/>
  <c r="F28"/>
  <c r="F27"/>
  <c r="F26"/>
  <c r="F25"/>
  <c r="F24"/>
  <c r="E23"/>
  <c r="D23"/>
  <c r="F23" s="1"/>
  <c r="F22"/>
  <c r="F21"/>
  <c r="F20"/>
  <c r="F19"/>
  <c r="F18"/>
  <c r="E17"/>
  <c r="D17"/>
  <c r="F17" s="1"/>
  <c r="F16"/>
  <c r="F15"/>
  <c r="F14"/>
  <c r="F13"/>
  <c r="F12"/>
  <c r="F11"/>
  <c r="F10"/>
  <c r="F9"/>
  <c r="E8"/>
  <c r="E7" s="1"/>
  <c r="D8"/>
  <c r="F8" s="1"/>
  <c r="D7"/>
  <c r="F7" s="1"/>
  <c r="I36" i="3"/>
  <c r="G36"/>
  <c r="B36"/>
  <c r="I35"/>
  <c r="G35"/>
  <c r="B35"/>
  <c r="G34"/>
  <c r="B34"/>
  <c r="I33"/>
  <c r="G33"/>
  <c r="B33"/>
  <c r="I32"/>
  <c r="H32"/>
  <c r="G32"/>
  <c r="B32"/>
  <c r="I31"/>
  <c r="H31"/>
  <c r="G31"/>
  <c r="B31"/>
  <c r="I30"/>
  <c r="H30"/>
  <c r="G30"/>
  <c r="B30"/>
  <c r="I29"/>
  <c r="H29"/>
  <c r="G29"/>
  <c r="B29"/>
  <c r="I28"/>
  <c r="G28"/>
  <c r="B28"/>
  <c r="I27"/>
  <c r="H27"/>
  <c r="G27"/>
  <c r="B27"/>
  <c r="I26"/>
  <c r="H26"/>
  <c r="G26"/>
  <c r="B26"/>
  <c r="I25"/>
  <c r="H25"/>
  <c r="G25"/>
  <c r="B25"/>
  <c r="I24"/>
  <c r="H24"/>
  <c r="G24"/>
  <c r="B24"/>
  <c r="G23"/>
  <c r="B23"/>
  <c r="G22"/>
  <c r="B22"/>
  <c r="G21"/>
  <c r="B21"/>
  <c r="I20"/>
  <c r="G20"/>
  <c r="B20"/>
  <c r="G19"/>
  <c r="B19"/>
  <c r="G18"/>
  <c r="B18"/>
  <c r="G17"/>
  <c r="B17"/>
  <c r="G16"/>
  <c r="B16"/>
  <c r="H10" a="1"/>
  <c r="H10" s="1"/>
  <c r="L3" i="9" s="1"/>
  <c r="C1580" i="1"/>
  <c r="H1580" s="1"/>
  <c r="C1579"/>
  <c r="H1579" s="1"/>
  <c r="C1578"/>
  <c r="H1578" s="1"/>
  <c r="C1577"/>
  <c r="H1577" s="1"/>
  <c r="C1576"/>
  <c r="H1576" s="1"/>
  <c r="C1575"/>
  <c r="H1575" s="1"/>
  <c r="C1574"/>
  <c r="H1574" s="1"/>
  <c r="C1573"/>
  <c r="H1573" s="1"/>
  <c r="C1572"/>
  <c r="H1572" s="1"/>
  <c r="C1571"/>
  <c r="H1571" s="1"/>
  <c r="C1570"/>
  <c r="H1570" s="1"/>
  <c r="C1569"/>
  <c r="H1569" s="1"/>
  <c r="C1568"/>
  <c r="H1568" s="1"/>
  <c r="C1567"/>
  <c r="H1567" s="1"/>
  <c r="C1566"/>
  <c r="H1566" s="1"/>
  <c r="C1565"/>
  <c r="H1565" s="1"/>
  <c r="C1564"/>
  <c r="H1564" s="1"/>
  <c r="C1563"/>
  <c r="H1563" s="1"/>
  <c r="C1562"/>
  <c r="H1562" s="1"/>
  <c r="C1561"/>
  <c r="H1561" s="1"/>
  <c r="C1560"/>
  <c r="H1560" s="1"/>
  <c r="C1559"/>
  <c r="H1559" s="1"/>
  <c r="C1558"/>
  <c r="H1558" s="1"/>
  <c r="C1557"/>
  <c r="H1557" s="1"/>
  <c r="C1556"/>
  <c r="H1556" s="1"/>
  <c r="C1555"/>
  <c r="H1555" s="1"/>
  <c r="C1554"/>
  <c r="H1554" s="1"/>
  <c r="C1553"/>
  <c r="H1553" s="1"/>
  <c r="C1552"/>
  <c r="H1552" s="1"/>
  <c r="C1551"/>
  <c r="H1551" s="1"/>
  <c r="C1550"/>
  <c r="H1550" s="1"/>
  <c r="C1549"/>
  <c r="H1549" s="1"/>
  <c r="C1548"/>
  <c r="H1548" s="1"/>
  <c r="C1547"/>
  <c r="H1547" s="1"/>
  <c r="C1546"/>
  <c r="H1546" s="1"/>
  <c r="C1545"/>
  <c r="H1545" s="1"/>
  <c r="C1544"/>
  <c r="H1544" s="1"/>
  <c r="C1543"/>
  <c r="H1543" s="1"/>
  <c r="C1542"/>
  <c r="H1542" s="1"/>
  <c r="C1541"/>
  <c r="H1541" s="1"/>
  <c r="C1540"/>
  <c r="H1540" s="1"/>
  <c r="C1539"/>
  <c r="H1539" s="1"/>
  <c r="C1538"/>
  <c r="H1538" s="1"/>
  <c r="C1537"/>
  <c r="H1537" s="1"/>
  <c r="C1536"/>
  <c r="H1536" s="1"/>
  <c r="C1535"/>
  <c r="H1535" s="1"/>
  <c r="C1534"/>
  <c r="C1533"/>
  <c r="H1533" s="1"/>
  <c r="C1532"/>
  <c r="H1532" s="1"/>
  <c r="C1531"/>
  <c r="H1531" s="1"/>
  <c r="C1530"/>
  <c r="C1529"/>
  <c r="H1529" s="1"/>
  <c r="C1528"/>
  <c r="H1528" s="1"/>
  <c r="C1527"/>
  <c r="H1527" s="1"/>
  <c r="C1526"/>
  <c r="C1525"/>
  <c r="H1525" s="1"/>
  <c r="C1524"/>
  <c r="H1524" s="1"/>
  <c r="C1523"/>
  <c r="H1523" s="1"/>
  <c r="C1522"/>
  <c r="C1521"/>
  <c r="H1521" s="1"/>
  <c r="C1520"/>
  <c r="H1520" s="1"/>
  <c r="C1519"/>
  <c r="H1519" s="1"/>
  <c r="C1518"/>
  <c r="C1516"/>
  <c r="C1515"/>
  <c r="H1515" s="1"/>
  <c r="C1514"/>
  <c r="H1514" s="1"/>
  <c r="C1513"/>
  <c r="H1513" s="1"/>
  <c r="C1512"/>
  <c r="C1511"/>
  <c r="H1511" s="1"/>
  <c r="C1510"/>
  <c r="H1510" s="1"/>
  <c r="C1509"/>
  <c r="H1509" s="1"/>
  <c r="C1508"/>
  <c r="C1507"/>
  <c r="H1507" s="1"/>
  <c r="C1506"/>
  <c r="H1506" s="1"/>
  <c r="C1505"/>
  <c r="H1505" s="1"/>
  <c r="C1504"/>
  <c r="C1503"/>
  <c r="H1503" s="1"/>
  <c r="C1502"/>
  <c r="H1502" s="1"/>
  <c r="C1501"/>
  <c r="H1501" s="1"/>
  <c r="C1500"/>
  <c r="C1499"/>
  <c r="H1499" s="1"/>
  <c r="C1498"/>
  <c r="H1498" s="1"/>
  <c r="C1497"/>
  <c r="H1497" s="1"/>
  <c r="C1496"/>
  <c r="C1495"/>
  <c r="H1495" s="1"/>
  <c r="C1494"/>
  <c r="H1494" s="1"/>
  <c r="C1493"/>
  <c r="H1493" s="1"/>
  <c r="C1492"/>
  <c r="C1491"/>
  <c r="H1491" s="1"/>
  <c r="C1490"/>
  <c r="H1490" s="1"/>
  <c r="C1489"/>
  <c r="H1489" s="1"/>
  <c r="C1488"/>
  <c r="C1487"/>
  <c r="H1487" s="1"/>
  <c r="C1486"/>
  <c r="H1486" s="1"/>
  <c r="C1485"/>
  <c r="H1485" s="1"/>
  <c r="C1484"/>
  <c r="C1483"/>
  <c r="H1483" s="1"/>
  <c r="C1482"/>
  <c r="H1482" s="1"/>
  <c r="C1481"/>
  <c r="H1481" s="1"/>
  <c r="C1480"/>
  <c r="G1480" s="1"/>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1"/>
  <c r="C1461"/>
  <c r="D1460"/>
  <c r="C1460"/>
  <c r="D1459"/>
  <c r="C1459"/>
  <c r="D1458"/>
  <c r="C1458"/>
  <c r="D1457"/>
  <c r="C1457"/>
  <c r="D1456"/>
  <c r="C1456"/>
  <c r="D1455"/>
  <c r="C1455"/>
  <c r="D1454"/>
  <c r="C1454"/>
  <c r="D1453"/>
  <c r="C1453"/>
  <c r="D1452"/>
  <c r="C1452"/>
  <c r="D1451"/>
  <c r="C1451"/>
  <c r="D1450"/>
  <c r="C1450"/>
  <c r="D1449"/>
  <c r="C1449"/>
  <c r="D1448"/>
  <c r="C1448"/>
  <c r="D1447"/>
  <c r="C1447"/>
  <c r="D1446"/>
  <c r="C1446"/>
  <c r="D1445"/>
  <c r="C1445"/>
  <c r="D1444"/>
  <c r="C1444"/>
  <c r="D1443"/>
  <c r="C1443"/>
  <c r="D1442"/>
  <c r="C1442"/>
  <c r="D1441"/>
  <c r="C1441"/>
  <c r="D1440"/>
  <c r="C1440"/>
  <c r="D1439"/>
  <c r="C1439"/>
  <c r="D1438"/>
  <c r="C1438"/>
  <c r="D1437"/>
  <c r="C1437"/>
  <c r="D1436"/>
  <c r="C1436"/>
  <c r="D1435"/>
  <c r="D1434"/>
  <c r="C1434"/>
  <c r="D1433"/>
  <c r="C1433"/>
  <c r="D1432"/>
  <c r="C1432"/>
  <c r="D1431"/>
  <c r="C1431"/>
  <c r="D1430"/>
  <c r="C1430"/>
  <c r="D1429"/>
  <c r="C1429"/>
  <c r="D1428"/>
  <c r="C1428"/>
  <c r="D1427"/>
  <c r="C1427"/>
  <c r="D1426"/>
  <c r="C1426"/>
  <c r="D1425"/>
  <c r="C1425"/>
  <c r="D1424"/>
  <c r="C1424"/>
  <c r="D1423"/>
  <c r="C1423"/>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C1406"/>
  <c r="D1405"/>
  <c r="C1405"/>
  <c r="D1404"/>
  <c r="C1404"/>
  <c r="D1403"/>
  <c r="C1403"/>
  <c r="D1402"/>
  <c r="C1402"/>
  <c r="D1401"/>
  <c r="C1401"/>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C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C1361"/>
  <c r="D1360"/>
  <c r="C1360"/>
  <c r="D1359"/>
  <c r="C1359"/>
  <c r="D1358"/>
  <c r="C1358"/>
  <c r="D1357"/>
  <c r="C1357"/>
  <c r="D1356"/>
  <c r="C1356"/>
  <c r="D1355"/>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D1337"/>
  <c r="C1337"/>
  <c r="D1336"/>
  <c r="C1336"/>
  <c r="D1335"/>
  <c r="C1335"/>
  <c r="D1334"/>
  <c r="C1334"/>
  <c r="D1333"/>
  <c r="C1333"/>
  <c r="D1332"/>
  <c r="C1332"/>
  <c r="D1331"/>
  <c r="C1331"/>
  <c r="D1330"/>
  <c r="C1330"/>
  <c r="D1329"/>
  <c r="C1329"/>
  <c r="D1328"/>
  <c r="C1328"/>
  <c r="D1327"/>
  <c r="C1327"/>
  <c r="D1326"/>
  <c r="C1326"/>
  <c r="D1325"/>
  <c r="C1325"/>
  <c r="D1324"/>
  <c r="C1324"/>
  <c r="D1323"/>
  <c r="C1323"/>
  <c r="D1322"/>
  <c r="C1322"/>
  <c r="D1321"/>
  <c r="C1321"/>
  <c r="D1320"/>
  <c r="C1320"/>
  <c r="D1319"/>
  <c r="C1319"/>
  <c r="D1318"/>
  <c r="C1318"/>
  <c r="D1317"/>
  <c r="C1317"/>
  <c r="D1316"/>
  <c r="C1316"/>
  <c r="D1315"/>
  <c r="C1315"/>
  <c r="D1314"/>
  <c r="C1314"/>
  <c r="D1313"/>
  <c r="C1313"/>
  <c r="D1312"/>
  <c r="C1312"/>
  <c r="D1311"/>
  <c r="C1311"/>
  <c r="D1310"/>
  <c r="C1310"/>
  <c r="D1309"/>
  <c r="C1309"/>
  <c r="D1308"/>
  <c r="C1308"/>
  <c r="D1307"/>
  <c r="C1307"/>
  <c r="D1306"/>
  <c r="C1306"/>
  <c r="D1305"/>
  <c r="C1305"/>
  <c r="D1304"/>
  <c r="C1304"/>
  <c r="D1303"/>
  <c r="C1303"/>
  <c r="D1302"/>
  <c r="C1302"/>
  <c r="D1301"/>
  <c r="C1301"/>
  <c r="D1300"/>
  <c r="C1300"/>
  <c r="D1299"/>
  <c r="C1299"/>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D1235"/>
  <c r="C1235"/>
  <c r="D1234"/>
  <c r="C1234"/>
  <c r="D1233"/>
  <c r="C1233"/>
  <c r="D1232"/>
  <c r="C1232"/>
  <c r="D1231"/>
  <c r="C1231"/>
  <c r="D1230"/>
  <c r="C1230"/>
  <c r="D1229"/>
  <c r="C1229"/>
  <c r="D1228"/>
  <c r="C1228"/>
  <c r="D1227"/>
  <c r="C1227"/>
  <c r="D1226"/>
  <c r="C1226"/>
  <c r="D1225"/>
  <c r="C1225"/>
  <c r="D1224"/>
  <c r="C1224"/>
  <c r="D1223"/>
  <c r="C1223"/>
  <c r="C1222"/>
  <c r="D1221"/>
  <c r="C1221"/>
  <c r="D1220"/>
  <c r="C1220"/>
  <c r="D1219"/>
  <c r="C1219"/>
  <c r="D1218"/>
  <c r="C1218"/>
  <c r="D1217"/>
  <c r="C1217"/>
  <c r="D1216"/>
  <c r="C1216"/>
  <c r="D1215"/>
  <c r="C1215"/>
  <c r="D1213"/>
  <c r="C1213"/>
  <c r="D1212"/>
  <c r="C1212"/>
  <c r="D1211"/>
  <c r="C1211"/>
  <c r="D1210"/>
  <c r="C1210"/>
  <c r="D1209"/>
  <c r="C1209"/>
  <c r="D1208"/>
  <c r="C1208"/>
  <c r="D1207"/>
  <c r="C1207"/>
  <c r="D1206"/>
  <c r="C1206"/>
  <c r="D1205"/>
  <c r="C1205"/>
  <c r="D1204"/>
  <c r="C1204"/>
  <c r="D1203"/>
  <c r="C1203"/>
  <c r="D1202"/>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D1184"/>
  <c r="C1184"/>
  <c r="D1183"/>
  <c r="C1183"/>
  <c r="D1182"/>
  <c r="C1182"/>
  <c r="D1181"/>
  <c r="C1181"/>
  <c r="D1180"/>
  <c r="C1180"/>
  <c r="D1179"/>
  <c r="C1179"/>
  <c r="D1178"/>
  <c r="C1178"/>
  <c r="D1177"/>
  <c r="C1177"/>
  <c r="D1176"/>
  <c r="C1176"/>
  <c r="D1175"/>
  <c r="C1175"/>
  <c r="D1174"/>
  <c r="C1174"/>
  <c r="D1173"/>
  <c r="C1173"/>
  <c r="D1172"/>
  <c r="C1172"/>
  <c r="D1171"/>
  <c r="C1171"/>
  <c r="D1170"/>
  <c r="C1170"/>
  <c r="D1169"/>
  <c r="C1169"/>
  <c r="D1168"/>
  <c r="C1168"/>
  <c r="D1167"/>
  <c r="C1167"/>
  <c r="D1166"/>
  <c r="C1166"/>
  <c r="D1165"/>
  <c r="C1165"/>
  <c r="D1164"/>
  <c r="C1164"/>
  <c r="D1163"/>
  <c r="C1163"/>
  <c r="D1162"/>
  <c r="C1162"/>
  <c r="D1161"/>
  <c r="C1161"/>
  <c r="D1160"/>
  <c r="C1160"/>
  <c r="D1159"/>
  <c r="C1159"/>
  <c r="D1158"/>
  <c r="C1158"/>
  <c r="D1157"/>
  <c r="C1157"/>
  <c r="D1156"/>
  <c r="C1156"/>
  <c r="D1155"/>
  <c r="C1155"/>
  <c r="D1154"/>
  <c r="C1154"/>
  <c r="D1151"/>
  <c r="C1151"/>
  <c r="D1150"/>
  <c r="C1150"/>
  <c r="D1149"/>
  <c r="C1149"/>
  <c r="D1148"/>
  <c r="C1148"/>
  <c r="D1147"/>
  <c r="C1147"/>
  <c r="D1146"/>
  <c r="C1146"/>
  <c r="D1145"/>
  <c r="C1145"/>
  <c r="D1144"/>
  <c r="C1144"/>
  <c r="D1143"/>
  <c r="C1143"/>
  <c r="D1142"/>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4"/>
  <c r="D1123"/>
  <c r="C1123"/>
  <c r="D1122"/>
  <c r="C1122"/>
  <c r="D1121"/>
  <c r="C1121"/>
  <c r="D1120"/>
  <c r="C1120"/>
  <c r="D1119"/>
  <c r="C1119"/>
  <c r="D1118"/>
  <c r="C1118"/>
  <c r="D1117"/>
  <c r="C1117"/>
  <c r="D1116"/>
  <c r="C1116"/>
  <c r="D1115"/>
  <c r="C1115"/>
  <c r="D1114"/>
  <c r="C1114"/>
  <c r="D1113"/>
  <c r="C1113"/>
  <c r="D1112"/>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C1065"/>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D1048"/>
  <c r="C1048"/>
  <c r="D1047"/>
  <c r="C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C1023"/>
  <c r="D1022"/>
  <c r="C1022"/>
  <c r="D1021"/>
  <c r="C1021"/>
  <c r="D1020"/>
  <c r="C1020"/>
  <c r="D1019"/>
  <c r="C1019"/>
  <c r="D1018"/>
  <c r="C1018"/>
  <c r="D1017"/>
  <c r="C1017"/>
  <c r="D1016"/>
  <c r="C1016"/>
  <c r="D1015"/>
  <c r="C1015"/>
  <c r="D1014"/>
  <c r="C1014"/>
  <c r="D1013"/>
  <c r="C1013"/>
  <c r="D1012"/>
  <c r="C1012"/>
  <c r="D1011"/>
  <c r="C1011"/>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90"/>
  <c r="C990"/>
  <c r="D989"/>
  <c r="C989"/>
  <c r="D988"/>
  <c r="C988"/>
  <c r="D987"/>
  <c r="C987"/>
  <c r="D986"/>
  <c r="C986"/>
  <c r="D985"/>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D644"/>
  <c r="C644"/>
  <c r="D643"/>
  <c r="C643"/>
  <c r="D642"/>
  <c r="C642"/>
  <c r="D641"/>
  <c r="C641"/>
  <c r="D637"/>
  <c r="C637"/>
  <c r="D632"/>
  <c r="C632"/>
  <c r="D631"/>
  <c r="C631"/>
  <c r="D628"/>
  <c r="C628"/>
  <c r="D627"/>
  <c r="C627"/>
  <c r="D626"/>
  <c r="C626"/>
  <c r="D625"/>
  <c r="C625"/>
  <c r="D624"/>
  <c r="C624"/>
  <c r="D623"/>
  <c r="C623"/>
  <c r="D622"/>
  <c r="C622"/>
  <c r="D621"/>
  <c r="C621"/>
  <c r="D620"/>
  <c r="C620"/>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C591"/>
  <c r="D590"/>
  <c r="C590"/>
  <c r="D589"/>
  <c r="C589"/>
  <c r="D588"/>
  <c r="C588"/>
  <c r="D587"/>
  <c r="D586"/>
  <c r="C586"/>
  <c r="D585"/>
  <c r="C585"/>
  <c r="D584"/>
  <c r="C584"/>
  <c r="D583"/>
  <c r="C583"/>
  <c r="D582"/>
  <c r="C582"/>
  <c r="D581"/>
  <c r="C581"/>
  <c r="D580"/>
  <c r="C580"/>
  <c r="D579"/>
  <c r="C579"/>
  <c r="D578"/>
  <c r="C578"/>
  <c r="D577"/>
  <c r="C577"/>
  <c r="D576"/>
  <c r="C576"/>
  <c r="D575"/>
  <c r="C575"/>
  <c r="D574"/>
  <c r="C574"/>
  <c r="D573"/>
  <c r="C573"/>
  <c r="D572"/>
  <c r="C572"/>
  <c r="D571"/>
  <c r="C571"/>
  <c r="D570"/>
  <c r="C570"/>
  <c r="D569"/>
  <c r="C569"/>
  <c r="D568"/>
  <c r="C568"/>
  <c r="D567"/>
  <c r="C567"/>
  <c r="D566"/>
  <c r="C566"/>
  <c r="D565"/>
  <c r="C565"/>
  <c r="D564"/>
  <c r="C564"/>
  <c r="D563"/>
  <c r="C563"/>
  <c r="D562"/>
  <c r="C562"/>
  <c r="D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D523"/>
  <c r="D521"/>
  <c r="C521"/>
  <c r="D520"/>
  <c r="C520"/>
  <c r="D519"/>
  <c r="C519"/>
  <c r="D518"/>
  <c r="C518"/>
  <c r="D517"/>
  <c r="C517"/>
  <c r="D516"/>
  <c r="C516"/>
  <c r="D515"/>
  <c r="C515"/>
  <c r="D514"/>
  <c r="C514"/>
  <c r="D513"/>
  <c r="C513"/>
  <c r="D512"/>
  <c r="C512"/>
  <c r="D511"/>
  <c r="C511"/>
  <c r="D510"/>
  <c r="C510"/>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8"/>
  <c r="C478"/>
  <c r="D477"/>
  <c r="C477"/>
  <c r="D476"/>
  <c r="C476"/>
  <c r="D475"/>
  <c r="C475"/>
  <c r="D474"/>
  <c r="C474"/>
  <c r="D473"/>
  <c r="C473"/>
  <c r="D472"/>
  <c r="C472"/>
  <c r="D471"/>
  <c r="C471"/>
  <c r="D470"/>
  <c r="C470"/>
  <c r="D469"/>
  <c r="C469"/>
  <c r="D468"/>
  <c r="C468"/>
  <c r="D467"/>
  <c r="C467"/>
  <c r="D466"/>
  <c r="D465"/>
  <c r="C465"/>
  <c r="D464"/>
  <c r="C464"/>
  <c r="D463"/>
  <c r="C463"/>
  <c r="D462"/>
  <c r="C462"/>
  <c r="D461"/>
  <c r="C461"/>
  <c r="D460"/>
  <c r="C460"/>
  <c r="D459"/>
  <c r="C459"/>
  <c r="D458"/>
  <c r="C458"/>
  <c r="D457"/>
  <c r="C457"/>
  <c r="D456"/>
  <c r="C456"/>
  <c r="D455"/>
  <c r="C455"/>
  <c r="D454"/>
  <c r="C454"/>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C415"/>
  <c r="D413"/>
  <c r="C413"/>
  <c r="D412"/>
  <c r="C412"/>
  <c r="D411"/>
  <c r="C411"/>
  <c r="D406"/>
  <c r="C406"/>
  <c r="D405"/>
  <c r="C405"/>
  <c r="D404"/>
  <c r="C404"/>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D357"/>
  <c r="C357"/>
  <c r="D356"/>
  <c r="C356"/>
  <c r="D355"/>
  <c r="C355"/>
  <c r="D354"/>
  <c r="C354"/>
  <c r="D353"/>
  <c r="C353"/>
  <c r="D352"/>
  <c r="C352"/>
  <c r="D351"/>
  <c r="C351"/>
  <c r="D350"/>
  <c r="C350"/>
  <c r="D349"/>
  <c r="C349"/>
  <c r="D348"/>
  <c r="C348"/>
  <c r="D347"/>
  <c r="C347"/>
  <c r="D346"/>
  <c r="D345"/>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6"/>
  <c r="D305"/>
  <c r="C305"/>
  <c r="D304"/>
  <c r="C304"/>
  <c r="D303"/>
  <c r="C303"/>
  <c r="D302"/>
  <c r="C302"/>
  <c r="D301"/>
  <c r="C301"/>
  <c r="D300"/>
  <c r="C300"/>
  <c r="D299"/>
  <c r="C299"/>
  <c r="D298"/>
  <c r="C298"/>
  <c r="D297"/>
  <c r="C297"/>
  <c r="D296"/>
  <c r="C296"/>
  <c r="D295"/>
  <c r="C295"/>
  <c r="D294"/>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D250"/>
  <c r="C250"/>
  <c r="D249"/>
  <c r="C249"/>
  <c r="D248"/>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D222"/>
  <c r="C222"/>
  <c r="D221"/>
  <c r="C221"/>
  <c r="D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2"/>
  <c r="D191"/>
  <c r="C191"/>
  <c r="D190"/>
  <c r="C190"/>
  <c r="D189"/>
  <c r="C189"/>
  <c r="D188"/>
  <c r="C188"/>
  <c r="D187"/>
  <c r="C187"/>
  <c r="D186"/>
  <c r="C186"/>
  <c r="D185"/>
  <c r="C185"/>
  <c r="D184"/>
  <c r="C184"/>
  <c r="D183"/>
  <c r="C183"/>
  <c r="D182"/>
  <c r="C182"/>
  <c r="D181"/>
  <c r="C181"/>
  <c r="D180"/>
  <c r="C180"/>
  <c r="D179"/>
  <c r="C179"/>
  <c r="D178"/>
  <c r="C178"/>
  <c r="D177"/>
  <c r="C177"/>
  <c r="D176"/>
  <c r="C176"/>
  <c r="D175"/>
  <c r="C175"/>
  <c r="D174"/>
  <c r="C174"/>
  <c r="D173"/>
  <c r="C173"/>
  <c r="D172"/>
  <c r="C172"/>
  <c r="D171"/>
  <c r="C171"/>
  <c r="D170"/>
  <c r="C170"/>
  <c r="D169"/>
  <c r="C169"/>
  <c r="D168"/>
  <c r="C168"/>
  <c r="D167"/>
  <c r="C167"/>
  <c r="D166"/>
  <c r="C166"/>
  <c r="D165"/>
  <c r="C165"/>
  <c r="D164"/>
  <c r="C164"/>
  <c r="D163"/>
  <c r="C163"/>
  <c r="D162"/>
  <c r="C162"/>
  <c r="D161"/>
  <c r="C161"/>
  <c r="D160"/>
  <c r="C160"/>
  <c r="D159"/>
  <c r="C159"/>
  <c r="D158"/>
  <c r="C158"/>
  <c r="D157"/>
  <c r="C157"/>
  <c r="D156"/>
  <c r="C156"/>
  <c r="D155"/>
  <c r="C155"/>
  <c r="D154"/>
  <c r="C154"/>
  <c r="D153"/>
  <c r="C153"/>
  <c r="D152"/>
  <c r="C152"/>
  <c r="D151"/>
  <c r="C151"/>
  <c r="D150"/>
  <c r="C150"/>
  <c r="D149"/>
  <c r="C149"/>
  <c r="D148"/>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C129"/>
  <c r="D128"/>
  <c r="C128"/>
  <c r="D127"/>
  <c r="C127"/>
  <c r="D126"/>
  <c r="C126"/>
  <c r="D125"/>
  <c r="C125"/>
  <c r="D124"/>
  <c r="C124"/>
  <c r="D123"/>
  <c r="C123"/>
  <c r="D122"/>
  <c r="C122"/>
  <c r="D121"/>
  <c r="C121"/>
  <c r="D120"/>
  <c r="D119"/>
  <c r="C119"/>
  <c r="D118"/>
  <c r="C118"/>
  <c r="D117"/>
  <c r="C117"/>
  <c r="D116"/>
  <c r="C116"/>
  <c r="D115"/>
  <c r="C115"/>
  <c r="D114"/>
  <c r="C114"/>
  <c r="D113"/>
  <c r="C113"/>
  <c r="D112"/>
  <c r="C112"/>
  <c r="D111"/>
  <c r="C111"/>
  <c r="D110"/>
  <c r="C110"/>
  <c r="D109"/>
  <c r="C109"/>
  <c r="D108"/>
  <c r="C108"/>
  <c r="D107"/>
  <c r="C107"/>
  <c r="D106"/>
  <c r="C106"/>
  <c r="D105"/>
  <c r="C105"/>
  <c r="D104"/>
  <c r="C104"/>
  <c r="D103"/>
  <c r="C103"/>
  <c r="D102"/>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D78"/>
  <c r="D77"/>
  <c r="C77"/>
  <c r="D76"/>
  <c r="C76"/>
  <c r="D75"/>
  <c r="C75"/>
  <c r="D74"/>
  <c r="C74"/>
  <c r="D73"/>
  <c r="C73"/>
  <c r="D72"/>
  <c r="C72"/>
  <c r="D71"/>
  <c r="C71"/>
  <c r="D70"/>
  <c r="C70"/>
  <c r="D69"/>
  <c r="C69"/>
  <c r="D68"/>
  <c r="C68"/>
  <c r="D67"/>
  <c r="C67"/>
  <c r="D66"/>
  <c r="C66"/>
  <c r="D65"/>
  <c r="C65"/>
  <c r="D64"/>
  <c r="C64"/>
  <c r="D63"/>
  <c r="C63"/>
  <c r="D62"/>
  <c r="C62"/>
  <c r="D61"/>
  <c r="C61"/>
  <c r="D60"/>
  <c r="C60"/>
  <c r="D59"/>
  <c r="C59"/>
  <c r="D58"/>
  <c r="C58"/>
  <c r="D57"/>
  <c r="C57"/>
  <c r="D56"/>
  <c r="C56"/>
  <c r="D55"/>
  <c r="C55"/>
  <c r="D54"/>
  <c r="C54"/>
  <c r="D53"/>
  <c r="C53"/>
  <c r="D52"/>
  <c r="C52"/>
  <c r="D51"/>
  <c r="C51"/>
  <c r="D50"/>
  <c r="C50"/>
  <c r="D49"/>
  <c r="C49"/>
  <c r="D48"/>
  <c r="C48"/>
  <c r="D47"/>
  <c r="C47"/>
  <c r="D46"/>
  <c r="D45"/>
  <c r="C45"/>
  <c r="D44"/>
  <c r="C44"/>
  <c r="D43"/>
  <c r="C43"/>
  <c r="D42"/>
  <c r="C42"/>
  <c r="D41"/>
  <c r="C41"/>
  <c r="D40"/>
  <c r="D39"/>
  <c r="C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D3"/>
  <c r="C3"/>
  <c r="E27" i="9" l="1"/>
  <c r="B27" s="1"/>
  <c r="E31"/>
  <c r="B31" s="1"/>
  <c r="E33"/>
  <c r="B33" s="1"/>
  <c r="E36"/>
  <c r="B36" s="1"/>
  <c r="E306"/>
  <c r="B306" s="1"/>
  <c r="G1494" i="1"/>
  <c r="G1540"/>
  <c r="G1572"/>
  <c r="E51" i="9"/>
  <c r="B51" s="1"/>
  <c r="E59"/>
  <c r="B59" s="1"/>
  <c r="E63"/>
  <c r="B63" s="1"/>
  <c r="E65"/>
  <c r="B65" s="1"/>
  <c r="E68"/>
  <c r="B68" s="1"/>
  <c r="E288"/>
  <c r="B288" s="1"/>
  <c r="E298"/>
  <c r="B298" s="1"/>
  <c r="E302"/>
  <c r="B302" s="1"/>
  <c r="E304"/>
  <c r="B304" s="1"/>
  <c r="E307"/>
  <c r="B307" s="1"/>
  <c r="E309"/>
  <c r="B309" s="1"/>
  <c r="H7" i="1"/>
  <c r="H8"/>
  <c r="H9"/>
  <c r="H14"/>
  <c r="H15"/>
  <c r="H16"/>
  <c r="H17"/>
  <c r="H18"/>
  <c r="H19"/>
  <c r="H26"/>
  <c r="H27"/>
  <c r="H28"/>
  <c r="H33"/>
  <c r="H34"/>
  <c r="H35"/>
  <c r="H36"/>
  <c r="H37"/>
  <c r="H38"/>
  <c r="H39"/>
  <c r="G41"/>
  <c r="G42"/>
  <c r="H49"/>
  <c r="H50"/>
  <c r="H56"/>
  <c r="H57"/>
  <c r="H63"/>
  <c r="H64"/>
  <c r="H65"/>
  <c r="H66"/>
  <c r="H67"/>
  <c r="H72"/>
  <c r="H73"/>
  <c r="H74"/>
  <c r="H75"/>
  <c r="H76"/>
  <c r="H77"/>
  <c r="G79"/>
  <c r="G86"/>
  <c r="G87"/>
  <c r="G88"/>
  <c r="G89"/>
  <c r="G90"/>
  <c r="G99"/>
  <c r="G100"/>
  <c r="G101"/>
  <c r="H103"/>
  <c r="H104"/>
  <c r="H105"/>
  <c r="H106"/>
  <c r="H107"/>
  <c r="H108"/>
  <c r="H109"/>
  <c r="H110"/>
  <c r="H111"/>
  <c r="H112"/>
  <c r="H113"/>
  <c r="H114"/>
  <c r="H115"/>
  <c r="H116"/>
  <c r="H117"/>
  <c r="H118"/>
  <c r="H119"/>
  <c r="G121"/>
  <c r="G125"/>
  <c r="G126"/>
  <c r="G127"/>
  <c r="G128"/>
  <c r="G129"/>
  <c r="G133"/>
  <c r="G134"/>
  <c r="G135"/>
  <c r="G136"/>
  <c r="G137"/>
  <c r="G138"/>
  <c r="G139"/>
  <c r="G140"/>
  <c r="G144"/>
  <c r="G145"/>
  <c r="G146"/>
  <c r="H149"/>
  <c r="H150"/>
  <c r="H174"/>
  <c r="H175"/>
  <c r="H176"/>
  <c r="H186"/>
  <c r="H187"/>
  <c r="H188"/>
  <c r="G194"/>
  <c r="G195"/>
  <c r="G196"/>
  <c r="G207"/>
  <c r="G208"/>
  <c r="G209"/>
  <c r="G218"/>
  <c r="G219"/>
  <c r="H229"/>
  <c r="H230"/>
  <c r="H231"/>
  <c r="H232"/>
  <c r="H233"/>
  <c r="H234"/>
  <c r="G341"/>
  <c r="G347"/>
  <c r="G351"/>
  <c r="G355"/>
  <c r="H359"/>
  <c r="H363"/>
  <c r="H367"/>
  <c r="H371"/>
  <c r="H375"/>
  <c r="H379"/>
  <c r="H383"/>
  <c r="H387"/>
  <c r="H391"/>
  <c r="H395"/>
  <c r="H399"/>
  <c r="H405"/>
  <c r="G419"/>
  <c r="G423"/>
  <c r="G427"/>
  <c r="G431"/>
  <c r="G435"/>
  <c r="G439"/>
  <c r="G443"/>
  <c r="G447"/>
  <c r="G451"/>
  <c r="H456"/>
  <c r="H460"/>
  <c r="H464"/>
  <c r="G470"/>
  <c r="E43" i="9"/>
  <c r="B43" s="1"/>
  <c r="E47"/>
  <c r="B47" s="1"/>
  <c r="E49"/>
  <c r="B49" s="1"/>
  <c r="E52"/>
  <c r="B52" s="1"/>
  <c r="E75"/>
  <c r="B75" s="1"/>
  <c r="E79"/>
  <c r="B79" s="1"/>
  <c r="E81"/>
  <c r="B81" s="1"/>
  <c r="E84"/>
  <c r="B84" s="1"/>
  <c r="E107"/>
  <c r="B107" s="1"/>
  <c r="E160"/>
  <c r="B160" s="1"/>
  <c r="F214"/>
  <c r="B214" s="1"/>
  <c r="F216"/>
  <c r="B216" s="1"/>
  <c r="F218"/>
  <c r="B218" s="1"/>
  <c r="F220"/>
  <c r="B220" s="1"/>
  <c r="F222"/>
  <c r="B222" s="1"/>
  <c r="F224"/>
  <c r="B224" s="1"/>
  <c r="F226"/>
  <c r="B226" s="1"/>
  <c r="F228"/>
  <c r="B228" s="1"/>
  <c r="F230"/>
  <c r="B230" s="1"/>
  <c r="F232"/>
  <c r="B232" s="1"/>
  <c r="F234"/>
  <c r="B234" s="1"/>
  <c r="F236"/>
  <c r="B236" s="1"/>
  <c r="F238"/>
  <c r="B238" s="1"/>
  <c r="F240"/>
  <c r="B240" s="1"/>
  <c r="F242"/>
  <c r="B242" s="1"/>
  <c r="F244"/>
  <c r="B244" s="1"/>
  <c r="F246"/>
  <c r="B246" s="1"/>
  <c r="F248"/>
  <c r="B248" s="1"/>
  <c r="F250"/>
  <c r="B250" s="1"/>
  <c r="F252"/>
  <c r="B252" s="1"/>
  <c r="F254"/>
  <c r="B254" s="1"/>
  <c r="F256"/>
  <c r="B256" s="1"/>
  <c r="F258"/>
  <c r="B258" s="1"/>
  <c r="F260"/>
  <c r="B260" s="1"/>
  <c r="F262"/>
  <c r="B262" s="1"/>
  <c r="F264"/>
  <c r="B264" s="1"/>
  <c r="F266"/>
  <c r="B266" s="1"/>
  <c r="F268"/>
  <c r="B268" s="1"/>
  <c r="F270"/>
  <c r="B270" s="1"/>
  <c r="E286"/>
  <c r="B286" s="1"/>
  <c r="E289"/>
  <c r="B289" s="1"/>
  <c r="G474" i="1"/>
  <c r="G478"/>
  <c r="G482"/>
  <c r="G486"/>
  <c r="G490"/>
  <c r="G494"/>
  <c r="G498"/>
  <c r="G502"/>
  <c r="G506"/>
  <c r="H513"/>
  <c r="H517"/>
  <c r="H521"/>
  <c r="G524"/>
  <c r="G528"/>
  <c r="G532"/>
  <c r="G536"/>
  <c r="G540"/>
  <c r="G544"/>
  <c r="G548"/>
  <c r="G552"/>
  <c r="G556"/>
  <c r="G560"/>
  <c r="H564"/>
  <c r="H568"/>
  <c r="H572"/>
  <c r="H576"/>
  <c r="H580"/>
  <c r="H584"/>
  <c r="G590"/>
  <c r="G594"/>
  <c r="G598"/>
  <c r="G602"/>
  <c r="G606"/>
  <c r="G610"/>
  <c r="G614"/>
  <c r="G618"/>
  <c r="H621"/>
  <c r="H625"/>
  <c r="H631"/>
  <c r="H643"/>
  <c r="H647"/>
  <c r="H651"/>
  <c r="H655"/>
  <c r="H659"/>
  <c r="H663"/>
  <c r="H667"/>
  <c r="H671"/>
  <c r="H675"/>
  <c r="H679"/>
  <c r="H683"/>
  <c r="H687"/>
  <c r="H691"/>
  <c r="H695"/>
  <c r="H699"/>
  <c r="H703"/>
  <c r="H707"/>
  <c r="H711"/>
  <c r="H715"/>
  <c r="H719"/>
  <c r="H723"/>
  <c r="H727"/>
  <c r="H731"/>
  <c r="H735"/>
  <c r="H739"/>
  <c r="H743"/>
  <c r="H747"/>
  <c r="H751"/>
  <c r="H755"/>
  <c r="H759"/>
  <c r="H763"/>
  <c r="H767"/>
  <c r="H771"/>
  <c r="H775"/>
  <c r="H779"/>
  <c r="H783"/>
  <c r="H787"/>
  <c r="H791"/>
  <c r="H795"/>
  <c r="H799"/>
  <c r="H803"/>
  <c r="H807"/>
  <c r="H811"/>
  <c r="H815"/>
  <c r="H819"/>
  <c r="H823"/>
  <c r="H827"/>
  <c r="H831"/>
  <c r="H835"/>
  <c r="H839"/>
  <c r="H843"/>
  <c r="H847"/>
  <c r="H851"/>
  <c r="H855"/>
  <c r="H859"/>
  <c r="H863"/>
  <c r="H867"/>
  <c r="H871"/>
  <c r="H875"/>
  <c r="H879"/>
  <c r="H883"/>
  <c r="H887"/>
  <c r="H891"/>
  <c r="H895"/>
  <c r="H899"/>
  <c r="H903"/>
  <c r="H907"/>
  <c r="H911"/>
  <c r="H915"/>
  <c r="H919"/>
  <c r="H923"/>
  <c r="H927"/>
  <c r="H931"/>
  <c r="H935"/>
  <c r="H939"/>
  <c r="H943"/>
  <c r="H947"/>
  <c r="H951"/>
  <c r="H955"/>
  <c r="H959"/>
  <c r="H963"/>
  <c r="H967"/>
  <c r="H971"/>
  <c r="H975"/>
  <c r="H979"/>
  <c r="H983"/>
  <c r="G986"/>
  <c r="G990"/>
  <c r="G994"/>
  <c r="G998"/>
  <c r="G1002"/>
  <c r="G1006"/>
  <c r="G1010"/>
  <c r="G1014"/>
  <c r="G1018"/>
  <c r="G1022"/>
  <c r="G1026"/>
  <c r="G1030"/>
  <c r="G1034"/>
  <c r="G1038"/>
  <c r="G1042"/>
  <c r="G1047"/>
  <c r="G1051"/>
  <c r="G1055"/>
  <c r="G1059"/>
  <c r="G1063"/>
  <c r="H1070"/>
  <c r="H1074"/>
  <c r="H1078"/>
  <c r="H1082"/>
  <c r="H1086"/>
  <c r="H1090"/>
  <c r="H1094"/>
  <c r="H1098"/>
  <c r="H1102"/>
  <c r="H1106"/>
  <c r="H1110"/>
  <c r="H1114"/>
  <c r="H1118"/>
  <c r="H1122"/>
  <c r="G1128"/>
  <c r="G1132"/>
  <c r="G1136"/>
  <c r="G1140"/>
  <c r="G1144"/>
  <c r="G1148"/>
  <c r="G1154"/>
  <c r="G1158"/>
  <c r="G1162"/>
  <c r="G1166"/>
  <c r="G1170"/>
  <c r="G1174"/>
  <c r="G1178"/>
  <c r="G1182"/>
  <c r="G1186"/>
  <c r="G1190"/>
  <c r="G1193"/>
  <c r="G1194"/>
  <c r="G1195"/>
  <c r="G1196"/>
  <c r="G1197"/>
  <c r="G1198"/>
  <c r="G1199"/>
  <c r="G1200"/>
  <c r="G1201"/>
  <c r="G1202"/>
  <c r="G1203"/>
  <c r="G1204"/>
  <c r="G1205"/>
  <c r="G1206"/>
  <c r="G1207"/>
  <c r="G1208"/>
  <c r="G1209"/>
  <c r="G1210"/>
  <c r="G1211"/>
  <c r="G1212"/>
  <c r="G1213"/>
  <c r="G1216"/>
  <c r="G1217"/>
  <c r="G1218"/>
  <c r="G1221"/>
  <c r="H1225"/>
  <c r="H1228"/>
  <c r="H1230"/>
  <c r="H1231"/>
  <c r="H1232"/>
  <c r="H1233"/>
  <c r="H1234"/>
  <c r="H1235"/>
  <c r="H1236"/>
  <c r="G1436"/>
  <c r="G1437"/>
  <c r="G1438"/>
  <c r="G1439"/>
  <c r="G1440"/>
  <c r="G1441"/>
  <c r="G1442"/>
  <c r="G1443"/>
  <c r="G1444"/>
  <c r="J1445"/>
  <c r="G1446"/>
  <c r="G1447"/>
  <c r="G1448"/>
  <c r="G1449"/>
  <c r="G1450"/>
  <c r="G1451"/>
  <c r="G1452"/>
  <c r="G1453"/>
  <c r="G1454"/>
  <c r="G1455"/>
  <c r="G1456"/>
  <c r="G1457"/>
  <c r="G1458"/>
  <c r="G1459"/>
  <c r="G1460"/>
  <c r="G1461"/>
  <c r="G1462"/>
  <c r="G1463"/>
  <c r="G1464"/>
  <c r="G1465"/>
  <c r="G1466"/>
  <c r="G1467"/>
  <c r="G1468"/>
  <c r="G1469"/>
  <c r="G1470"/>
  <c r="G1471"/>
  <c r="G1472"/>
  <c r="G1473"/>
  <c r="G1474"/>
  <c r="G1475"/>
  <c r="G1476"/>
  <c r="G1477"/>
  <c r="G1478"/>
  <c r="G1479"/>
  <c r="G1510"/>
  <c r="G1524"/>
  <c r="G1556"/>
  <c r="E23" i="9"/>
  <c r="B23" s="1"/>
  <c r="E25"/>
  <c r="B25" s="1"/>
  <c r="E28"/>
  <c r="B28" s="1"/>
  <c r="E39"/>
  <c r="B39" s="1"/>
  <c r="E41"/>
  <c r="B41" s="1"/>
  <c r="E44"/>
  <c r="B44" s="1"/>
  <c r="E55"/>
  <c r="B55" s="1"/>
  <c r="E57"/>
  <c r="B57" s="1"/>
  <c r="E60"/>
  <c r="B60" s="1"/>
  <c r="E71"/>
  <c r="B71" s="1"/>
  <c r="E73"/>
  <c r="B73" s="1"/>
  <c r="E76"/>
  <c r="B76" s="1"/>
  <c r="E87"/>
  <c r="B87" s="1"/>
  <c r="E89"/>
  <c r="B89" s="1"/>
  <c r="E92"/>
  <c r="B92" s="1"/>
  <c r="E103"/>
  <c r="B103" s="1"/>
  <c r="E105"/>
  <c r="B105" s="1"/>
  <c r="E108"/>
  <c r="B108" s="1"/>
  <c r="E110"/>
  <c r="B110" s="1"/>
  <c r="E112"/>
  <c r="B112" s="1"/>
  <c r="E114"/>
  <c r="B114" s="1"/>
  <c r="E116"/>
  <c r="B116" s="1"/>
  <c r="E118"/>
  <c r="B118" s="1"/>
  <c r="E120"/>
  <c r="B120" s="1"/>
  <c r="E122"/>
  <c r="B122" s="1"/>
  <c r="E124"/>
  <c r="B124" s="1"/>
  <c r="E126"/>
  <c r="B126" s="1"/>
  <c r="E128"/>
  <c r="B128" s="1"/>
  <c r="E130"/>
  <c r="B130" s="1"/>
  <c r="E132"/>
  <c r="B132" s="1"/>
  <c r="E134"/>
  <c r="B134" s="1"/>
  <c r="E136"/>
  <c r="B136" s="1"/>
  <c r="E138"/>
  <c r="B138" s="1"/>
  <c r="E140"/>
  <c r="B140" s="1"/>
  <c r="E142"/>
  <c r="B142" s="1"/>
  <c r="E145"/>
  <c r="B145" s="1"/>
  <c r="E156"/>
  <c r="B156" s="1"/>
  <c r="E158"/>
  <c r="B158" s="1"/>
  <c r="F215"/>
  <c r="F217"/>
  <c r="F219"/>
  <c r="F221"/>
  <c r="F223"/>
  <c r="F225"/>
  <c r="F227"/>
  <c r="F229"/>
  <c r="F231"/>
  <c r="F233"/>
  <c r="F235"/>
  <c r="F237"/>
  <c r="F239"/>
  <c r="E294"/>
  <c r="B294" s="1"/>
  <c r="E296"/>
  <c r="B296" s="1"/>
  <c r="E299"/>
  <c r="B299" s="1"/>
  <c r="G1486" i="1"/>
  <c r="G1502"/>
  <c r="G1532"/>
  <c r="G1548"/>
  <c r="G1564"/>
  <c r="G1580"/>
  <c r="G3"/>
  <c r="G4"/>
  <c r="G5"/>
  <c r="G6"/>
  <c r="G11"/>
  <c r="G12"/>
  <c r="G13"/>
  <c r="G21"/>
  <c r="G22"/>
  <c r="G23"/>
  <c r="G24"/>
  <c r="G25"/>
  <c r="G30"/>
  <c r="G31"/>
  <c r="G32"/>
  <c r="H43"/>
  <c r="H44"/>
  <c r="H45"/>
  <c r="G47"/>
  <c r="G48"/>
  <c r="G52"/>
  <c r="G53"/>
  <c r="G54"/>
  <c r="G55"/>
  <c r="G59"/>
  <c r="G60"/>
  <c r="G61"/>
  <c r="G62"/>
  <c r="G69"/>
  <c r="G70"/>
  <c r="G71"/>
  <c r="H80"/>
  <c r="H81"/>
  <c r="H82"/>
  <c r="H83"/>
  <c r="H84"/>
  <c r="H91"/>
  <c r="H92"/>
  <c r="H93"/>
  <c r="H94"/>
  <c r="H95"/>
  <c r="H96"/>
  <c r="H97"/>
  <c r="H122"/>
  <c r="H123"/>
  <c r="H130"/>
  <c r="H131"/>
  <c r="H141"/>
  <c r="H142"/>
  <c r="G152"/>
  <c r="G153"/>
  <c r="G154"/>
  <c r="G155"/>
  <c r="G156"/>
  <c r="G157"/>
  <c r="G158"/>
  <c r="G159"/>
  <c r="G160"/>
  <c r="G161"/>
  <c r="G162"/>
  <c r="G163"/>
  <c r="G164"/>
  <c r="G165"/>
  <c r="G166"/>
  <c r="G167"/>
  <c r="G168"/>
  <c r="G169"/>
  <c r="G170"/>
  <c r="G171"/>
  <c r="G172"/>
  <c r="G173"/>
  <c r="G178"/>
  <c r="G179"/>
  <c r="G180"/>
  <c r="G181"/>
  <c r="G182"/>
  <c r="G183"/>
  <c r="G184"/>
  <c r="G185"/>
  <c r="G190"/>
  <c r="G191"/>
  <c r="H197"/>
  <c r="H198"/>
  <c r="H199"/>
  <c r="H200"/>
  <c r="H201"/>
  <c r="H202"/>
  <c r="H203"/>
  <c r="H204"/>
  <c r="H205"/>
  <c r="H210"/>
  <c r="H211"/>
  <c r="H212"/>
  <c r="H213"/>
  <c r="H214"/>
  <c r="H215"/>
  <c r="H216"/>
  <c r="G222"/>
  <c r="G223"/>
  <c r="G224"/>
  <c r="G225"/>
  <c r="G226"/>
  <c r="G227"/>
  <c r="G228"/>
  <c r="G236"/>
  <c r="G237"/>
  <c r="G238"/>
  <c r="G239"/>
  <c r="G240"/>
  <c r="G241"/>
  <c r="G242"/>
  <c r="G243"/>
  <c r="G244"/>
  <c r="G245"/>
  <c r="G246"/>
  <c r="G247"/>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8"/>
  <c r="H289"/>
  <c r="H290"/>
  <c r="H291"/>
  <c r="H292"/>
  <c r="G295"/>
  <c r="G296"/>
  <c r="G297"/>
  <c r="G298"/>
  <c r="G299"/>
  <c r="G300"/>
  <c r="G301"/>
  <c r="G302"/>
  <c r="G303"/>
  <c r="G304"/>
  <c r="G305"/>
  <c r="H307"/>
  <c r="H308"/>
  <c r="H309"/>
  <c r="H310"/>
  <c r="H311"/>
  <c r="H312"/>
  <c r="H313"/>
  <c r="H314"/>
  <c r="H315"/>
  <c r="H316"/>
  <c r="H317"/>
  <c r="H318"/>
  <c r="H319"/>
  <c r="H320"/>
  <c r="H321"/>
  <c r="H322"/>
  <c r="H323"/>
  <c r="H324"/>
  <c r="H325"/>
  <c r="H326"/>
  <c r="H327"/>
  <c r="H328"/>
  <c r="H329"/>
  <c r="H330"/>
  <c r="H331"/>
  <c r="H332"/>
  <c r="H333"/>
  <c r="H334"/>
  <c r="H335"/>
  <c r="H336"/>
  <c r="H337"/>
  <c r="H342"/>
  <c r="H348"/>
  <c r="H352"/>
  <c r="H356"/>
  <c r="G362"/>
  <c r="G366"/>
  <c r="G370"/>
  <c r="G374"/>
  <c r="G378"/>
  <c r="G382"/>
  <c r="G386"/>
  <c r="G390"/>
  <c r="G394"/>
  <c r="G398"/>
  <c r="G404"/>
  <c r="H416"/>
  <c r="H420"/>
  <c r="F241" i="9"/>
  <c r="B241" s="1"/>
  <c r="F243"/>
  <c r="F245"/>
  <c r="B245" s="1"/>
  <c r="F247"/>
  <c r="F249"/>
  <c r="B249" s="1"/>
  <c r="F251"/>
  <c r="F253"/>
  <c r="B253" s="1"/>
  <c r="F255"/>
  <c r="F257"/>
  <c r="B257" s="1"/>
  <c r="F259"/>
  <c r="F261"/>
  <c r="B261" s="1"/>
  <c r="F263"/>
  <c r="F265"/>
  <c r="B265" s="1"/>
  <c r="F267"/>
  <c r="F269"/>
  <c r="B269" s="1"/>
  <c r="F271"/>
  <c r="E292"/>
  <c r="B292" s="1"/>
  <c r="E295"/>
  <c r="B295" s="1"/>
  <c r="E300"/>
  <c r="B300" s="1"/>
  <c r="E303"/>
  <c r="B303" s="1"/>
  <c r="H424" i="1"/>
  <c r="H428"/>
  <c r="H432"/>
  <c r="H436"/>
  <c r="H440"/>
  <c r="H444"/>
  <c r="H448"/>
  <c r="H452"/>
  <c r="G455"/>
  <c r="G459"/>
  <c r="G463"/>
  <c r="H467"/>
  <c r="H471"/>
  <c r="H475"/>
  <c r="H479"/>
  <c r="H483"/>
  <c r="H487"/>
  <c r="H491"/>
  <c r="H495"/>
  <c r="H499"/>
  <c r="H503"/>
  <c r="H507"/>
  <c r="G512"/>
  <c r="G516"/>
  <c r="G520"/>
  <c r="H525"/>
  <c r="H529"/>
  <c r="H533"/>
  <c r="H537"/>
  <c r="H541"/>
  <c r="H545"/>
  <c r="H549"/>
  <c r="H553"/>
  <c r="H557"/>
  <c r="G563"/>
  <c r="G567"/>
  <c r="G571"/>
  <c r="G575"/>
  <c r="G579"/>
  <c r="G583"/>
  <c r="H591"/>
  <c r="H595"/>
  <c r="H599"/>
  <c r="H603"/>
  <c r="H607"/>
  <c r="H611"/>
  <c r="H615"/>
  <c r="G620"/>
  <c r="G624"/>
  <c r="G628"/>
  <c r="G642"/>
  <c r="G646"/>
  <c r="G650"/>
  <c r="G654"/>
  <c r="G658"/>
  <c r="G662"/>
  <c r="G666"/>
  <c r="G670"/>
  <c r="G674"/>
  <c r="G678"/>
  <c r="G682"/>
  <c r="G686"/>
  <c r="G690"/>
  <c r="G694"/>
  <c r="G698"/>
  <c r="G702"/>
  <c r="G706"/>
  <c r="G710"/>
  <c r="G714"/>
  <c r="G718"/>
  <c r="G722"/>
  <c r="G726"/>
  <c r="G730"/>
  <c r="G734"/>
  <c r="G738"/>
  <c r="G742"/>
  <c r="G746"/>
  <c r="G750"/>
  <c r="G754"/>
  <c r="G758"/>
  <c r="G762"/>
  <c r="G766"/>
  <c r="G770"/>
  <c r="G774"/>
  <c r="G778"/>
  <c r="G782"/>
  <c r="G786"/>
  <c r="G790"/>
  <c r="G794"/>
  <c r="G798"/>
  <c r="G802"/>
  <c r="G806"/>
  <c r="G810"/>
  <c r="G814"/>
  <c r="G818"/>
  <c r="G822"/>
  <c r="G826"/>
  <c r="G830"/>
  <c r="G834"/>
  <c r="G838"/>
  <c r="G842"/>
  <c r="G846"/>
  <c r="G850"/>
  <c r="G854"/>
  <c r="G858"/>
  <c r="G862"/>
  <c r="G866"/>
  <c r="G870"/>
  <c r="G874"/>
  <c r="G878"/>
  <c r="G882"/>
  <c r="G886"/>
  <c r="G890"/>
  <c r="G894"/>
  <c r="G898"/>
  <c r="G902"/>
  <c r="G906"/>
  <c r="G910"/>
  <c r="G914"/>
  <c r="G918"/>
  <c r="G922"/>
  <c r="G926"/>
  <c r="G930"/>
  <c r="G934"/>
  <c r="G938"/>
  <c r="G942"/>
  <c r="G946"/>
  <c r="G950"/>
  <c r="G954"/>
  <c r="G958"/>
  <c r="G962"/>
  <c r="G966"/>
  <c r="G970"/>
  <c r="G974"/>
  <c r="G978"/>
  <c r="G982"/>
  <c r="H987"/>
  <c r="H991"/>
  <c r="H995"/>
  <c r="H999"/>
  <c r="H1003"/>
  <c r="H1007"/>
  <c r="H1011"/>
  <c r="H1015"/>
  <c r="H1019"/>
  <c r="H1023"/>
  <c r="H1027"/>
  <c r="H1031"/>
  <c r="H1035"/>
  <c r="H1039"/>
  <c r="H1043"/>
  <c r="H1048"/>
  <c r="H1052"/>
  <c r="H1056"/>
  <c r="H1060"/>
  <c r="H1064"/>
  <c r="G1069"/>
  <c r="G1073"/>
  <c r="G1077"/>
  <c r="G1081"/>
  <c r="G1085"/>
  <c r="G1089"/>
  <c r="G1093"/>
  <c r="G1097"/>
  <c r="G1101"/>
  <c r="G1105"/>
  <c r="G1109"/>
  <c r="G1113"/>
  <c r="G1117"/>
  <c r="G1121"/>
  <c r="H1125"/>
  <c r="H1129"/>
  <c r="H1133"/>
  <c r="H1137"/>
  <c r="H1141"/>
  <c r="H1145"/>
  <c r="H1149"/>
  <c r="H1155"/>
  <c r="H1159"/>
  <c r="H1163"/>
  <c r="H1167"/>
  <c r="H1171"/>
  <c r="H1175"/>
  <c r="H1179"/>
  <c r="H1183"/>
  <c r="H1187"/>
  <c r="H1191"/>
  <c r="G1482"/>
  <c r="G1490"/>
  <c r="G1498"/>
  <c r="G1506"/>
  <c r="G1514"/>
  <c r="G1520"/>
  <c r="G1528"/>
  <c r="G1536"/>
  <c r="G1544"/>
  <c r="G1552"/>
  <c r="G1560"/>
  <c r="G1568"/>
  <c r="G1576"/>
  <c r="E291" i="9"/>
  <c r="B291" s="1"/>
  <c r="E24"/>
  <c r="B24" s="1"/>
  <c r="E29"/>
  <c r="B29" s="1"/>
  <c r="E32"/>
  <c r="B32" s="1"/>
  <c r="E37"/>
  <c r="B37" s="1"/>
  <c r="E40"/>
  <c r="B40" s="1"/>
  <c r="E45"/>
  <c r="B45" s="1"/>
  <c r="E48"/>
  <c r="B48" s="1"/>
  <c r="E53"/>
  <c r="B53" s="1"/>
  <c r="E56"/>
  <c r="B56" s="1"/>
  <c r="E61"/>
  <c r="B61" s="1"/>
  <c r="E64"/>
  <c r="B64" s="1"/>
  <c r="E69"/>
  <c r="B69" s="1"/>
  <c r="E72"/>
  <c r="B72" s="1"/>
  <c r="E77"/>
  <c r="B77" s="1"/>
  <c r="E80"/>
  <c r="B80" s="1"/>
  <c r="E85"/>
  <c r="B85" s="1"/>
  <c r="E88"/>
  <c r="B88" s="1"/>
  <c r="E93"/>
  <c r="B93" s="1"/>
  <c r="E96"/>
  <c r="B96" s="1"/>
  <c r="E101"/>
  <c r="B101" s="1"/>
  <c r="E104"/>
  <c r="B104" s="1"/>
  <c r="E109"/>
  <c r="B109" s="1"/>
  <c r="E111"/>
  <c r="B111" s="1"/>
  <c r="E113"/>
  <c r="B113" s="1"/>
  <c r="E115"/>
  <c r="B115" s="1"/>
  <c r="E117"/>
  <c r="B117" s="1"/>
  <c r="E119"/>
  <c r="B119" s="1"/>
  <c r="E121"/>
  <c r="B121" s="1"/>
  <c r="E123"/>
  <c r="B123" s="1"/>
  <c r="E125"/>
  <c r="B125" s="1"/>
  <c r="E127"/>
  <c r="B127" s="1"/>
  <c r="E129"/>
  <c r="B129" s="1"/>
  <c r="E131"/>
  <c r="B131" s="1"/>
  <c r="E133"/>
  <c r="B133" s="1"/>
  <c r="E135"/>
  <c r="B135" s="1"/>
  <c r="E137"/>
  <c r="B137" s="1"/>
  <c r="E139"/>
  <c r="B139" s="1"/>
  <c r="E141"/>
  <c r="B141" s="1"/>
  <c r="E146"/>
  <c r="B146" s="1"/>
  <c r="E149"/>
  <c r="B149" s="1"/>
  <c r="E154"/>
  <c r="B154" s="1"/>
  <c r="E157"/>
  <c r="B157" s="1"/>
  <c r="H13" i="1"/>
  <c r="H25"/>
  <c r="H32"/>
  <c r="H42"/>
  <c r="H48"/>
  <c r="H55"/>
  <c r="H62"/>
  <c r="H71"/>
  <c r="H79"/>
  <c r="H129"/>
  <c r="H140"/>
  <c r="H3"/>
  <c r="H4"/>
  <c r="H5"/>
  <c r="G7"/>
  <c r="G8"/>
  <c r="G9"/>
  <c r="G10"/>
  <c r="H10"/>
  <c r="H11"/>
  <c r="H12"/>
  <c r="G14"/>
  <c r="G15"/>
  <c r="G16"/>
  <c r="G17"/>
  <c r="G18"/>
  <c r="G19"/>
  <c r="G20"/>
  <c r="H20"/>
  <c r="H21"/>
  <c r="H22"/>
  <c r="H23"/>
  <c r="H24"/>
  <c r="G26"/>
  <c r="G27"/>
  <c r="G28"/>
  <c r="G29"/>
  <c r="H29"/>
  <c r="H30"/>
  <c r="H31"/>
  <c r="G33"/>
  <c r="G34"/>
  <c r="G35"/>
  <c r="G36"/>
  <c r="G37"/>
  <c r="G38"/>
  <c r="G39"/>
  <c r="H41"/>
  <c r="G43"/>
  <c r="G44"/>
  <c r="G45"/>
  <c r="H47"/>
  <c r="G49"/>
  <c r="G50"/>
  <c r="G51"/>
  <c r="H51"/>
  <c r="H52"/>
  <c r="H53"/>
  <c r="H54"/>
  <c r="G56"/>
  <c r="G57"/>
  <c r="G58"/>
  <c r="H58"/>
  <c r="H59"/>
  <c r="H60"/>
  <c r="H61"/>
  <c r="G63"/>
  <c r="G64"/>
  <c r="G65"/>
  <c r="G66"/>
  <c r="G67"/>
  <c r="G68"/>
  <c r="H68"/>
  <c r="H69"/>
  <c r="H70"/>
  <c r="G72"/>
  <c r="G73"/>
  <c r="G74"/>
  <c r="G75"/>
  <c r="G76"/>
  <c r="G77"/>
  <c r="G80"/>
  <c r="G81"/>
  <c r="G82"/>
  <c r="G83"/>
  <c r="G84"/>
  <c r="G85"/>
  <c r="H85"/>
  <c r="H86"/>
  <c r="H87"/>
  <c r="H88"/>
  <c r="H89"/>
  <c r="G91"/>
  <c r="G92"/>
  <c r="G93"/>
  <c r="G94"/>
  <c r="G95"/>
  <c r="G96"/>
  <c r="G97"/>
  <c r="G98"/>
  <c r="H98"/>
  <c r="H99"/>
  <c r="H100"/>
  <c r="H101"/>
  <c r="G103"/>
  <c r="G104"/>
  <c r="G105"/>
  <c r="G106"/>
  <c r="G107"/>
  <c r="G108"/>
  <c r="G109"/>
  <c r="G110"/>
  <c r="G111"/>
  <c r="G112"/>
  <c r="G113"/>
  <c r="G114"/>
  <c r="G115"/>
  <c r="G116"/>
  <c r="G117"/>
  <c r="G118"/>
  <c r="G119"/>
  <c r="G122"/>
  <c r="G123"/>
  <c r="G124"/>
  <c r="H124"/>
  <c r="H125"/>
  <c r="H126"/>
  <c r="H127"/>
  <c r="H128"/>
  <c r="G130"/>
  <c r="G131"/>
  <c r="G132"/>
  <c r="H132"/>
  <c r="H133"/>
  <c r="H134"/>
  <c r="H135"/>
  <c r="H136"/>
  <c r="H137"/>
  <c r="H138"/>
  <c r="H139"/>
  <c r="G141"/>
  <c r="G142"/>
  <c r="G143"/>
  <c r="H143"/>
  <c r="H144"/>
  <c r="H145"/>
  <c r="H146"/>
  <c r="G149"/>
  <c r="G150"/>
  <c r="G151"/>
  <c r="H151"/>
  <c r="H152"/>
  <c r="H153"/>
  <c r="H154"/>
  <c r="H155"/>
  <c r="H156"/>
  <c r="H157"/>
  <c r="H158"/>
  <c r="H159"/>
  <c r="H160"/>
  <c r="H161"/>
  <c r="H162"/>
  <c r="H163"/>
  <c r="H164"/>
  <c r="H165"/>
  <c r="H166"/>
  <c r="H167"/>
  <c r="H168"/>
  <c r="H169"/>
  <c r="H170"/>
  <c r="H171"/>
  <c r="H172"/>
  <c r="G174"/>
  <c r="G175"/>
  <c r="G176"/>
  <c r="G177"/>
  <c r="H177"/>
  <c r="H178"/>
  <c r="H179"/>
  <c r="H180"/>
  <c r="H181"/>
  <c r="H182"/>
  <c r="H183"/>
  <c r="H184"/>
  <c r="G186"/>
  <c r="G187"/>
  <c r="G188"/>
  <c r="G189"/>
  <c r="H189"/>
  <c r="H190"/>
  <c r="H191"/>
  <c r="G193"/>
  <c r="H193"/>
  <c r="H194"/>
  <c r="H195"/>
  <c r="G197"/>
  <c r="G198"/>
  <c r="G199"/>
  <c r="G200"/>
  <c r="G201"/>
  <c r="G202"/>
  <c r="G203"/>
  <c r="G204"/>
  <c r="G205"/>
  <c r="G206"/>
  <c r="H206"/>
  <c r="H207"/>
  <c r="H208"/>
  <c r="G210"/>
  <c r="G211"/>
  <c r="G212"/>
  <c r="G213"/>
  <c r="G214"/>
  <c r="G215"/>
  <c r="G216"/>
  <c r="G217"/>
  <c r="H217"/>
  <c r="H218"/>
  <c r="H219"/>
  <c r="G221"/>
  <c r="H221"/>
  <c r="H222"/>
  <c r="H223"/>
  <c r="H224"/>
  <c r="H225"/>
  <c r="H226"/>
  <c r="H227"/>
  <c r="G229"/>
  <c r="G230"/>
  <c r="G231"/>
  <c r="G232"/>
  <c r="G233"/>
  <c r="G234"/>
  <c r="G235"/>
  <c r="H235"/>
  <c r="H236"/>
  <c r="H237"/>
  <c r="H238"/>
  <c r="H239"/>
  <c r="H240"/>
  <c r="H241"/>
  <c r="H242"/>
  <c r="H243"/>
  <c r="H244"/>
  <c r="H245"/>
  <c r="H246"/>
  <c r="H247"/>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8"/>
  <c r="G289"/>
  <c r="G290"/>
  <c r="G291"/>
  <c r="G292"/>
  <c r="H295"/>
  <c r="H296"/>
  <c r="H297"/>
  <c r="H298"/>
  <c r="H299"/>
  <c r="H300"/>
  <c r="H301"/>
  <c r="H302"/>
  <c r="H303"/>
  <c r="H304"/>
  <c r="H305"/>
  <c r="G307"/>
  <c r="G308"/>
  <c r="G309"/>
  <c r="G310"/>
  <c r="G311"/>
  <c r="G312"/>
  <c r="G313"/>
  <c r="G314"/>
  <c r="G315"/>
  <c r="G316"/>
  <c r="G317"/>
  <c r="G318"/>
  <c r="G319"/>
  <c r="G320"/>
  <c r="G321"/>
  <c r="G322"/>
  <c r="G323"/>
  <c r="G324"/>
  <c r="G325"/>
  <c r="G326"/>
  <c r="G327"/>
  <c r="G328"/>
  <c r="G329"/>
  <c r="G330"/>
  <c r="G331"/>
  <c r="G332"/>
  <c r="G333"/>
  <c r="G334"/>
  <c r="G335"/>
  <c r="G336"/>
  <c r="G337"/>
  <c r="G339"/>
  <c r="H339"/>
  <c r="H340"/>
  <c r="G343"/>
  <c r="H343"/>
  <c r="H344"/>
  <c r="G349"/>
  <c r="H349"/>
  <c r="H350"/>
  <c r="G353"/>
  <c r="H353"/>
  <c r="H354"/>
  <c r="G357"/>
  <c r="H357"/>
  <c r="G360"/>
  <c r="H360"/>
  <c r="H361"/>
  <c r="G364"/>
  <c r="H364"/>
  <c r="H365"/>
  <c r="G368"/>
  <c r="H368"/>
  <c r="H369"/>
  <c r="H374"/>
  <c r="H382"/>
  <c r="H390"/>
  <c r="H398"/>
  <c r="H423"/>
  <c r="H431"/>
  <c r="H439"/>
  <c r="H447"/>
  <c r="H459"/>
  <c r="H474"/>
  <c r="H482"/>
  <c r="H490"/>
  <c r="H498"/>
  <c r="H506"/>
  <c r="H512"/>
  <c r="H520"/>
  <c r="H524"/>
  <c r="H532"/>
  <c r="H540"/>
  <c r="H548"/>
  <c r="H556"/>
  <c r="H567"/>
  <c r="H575"/>
  <c r="H583"/>
  <c r="H590"/>
  <c r="H598"/>
  <c r="H606"/>
  <c r="H6"/>
  <c r="H90"/>
  <c r="H121"/>
  <c r="H173"/>
  <c r="H185"/>
  <c r="H196"/>
  <c r="H209"/>
  <c r="H228"/>
  <c r="H341"/>
  <c r="H347"/>
  <c r="H351"/>
  <c r="H355"/>
  <c r="H362"/>
  <c r="H366"/>
  <c r="H370"/>
  <c r="H378"/>
  <c r="H386"/>
  <c r="H394"/>
  <c r="H404"/>
  <c r="H419"/>
  <c r="H427"/>
  <c r="H435"/>
  <c r="H443"/>
  <c r="H451"/>
  <c r="H455"/>
  <c r="H463"/>
  <c r="H470"/>
  <c r="H478"/>
  <c r="H486"/>
  <c r="H494"/>
  <c r="H502"/>
  <c r="H516"/>
  <c r="H528"/>
  <c r="H536"/>
  <c r="H544"/>
  <c r="H552"/>
  <c r="H560"/>
  <c r="H563"/>
  <c r="H571"/>
  <c r="H579"/>
  <c r="H594"/>
  <c r="H602"/>
  <c r="H610"/>
  <c r="G372"/>
  <c r="H372"/>
  <c r="H373"/>
  <c r="G376"/>
  <c r="H376"/>
  <c r="H377"/>
  <c r="G380"/>
  <c r="H380"/>
  <c r="H381"/>
  <c r="G384"/>
  <c r="H384"/>
  <c r="H385"/>
  <c r="G388"/>
  <c r="H388"/>
  <c r="H389"/>
  <c r="G392"/>
  <c r="H392"/>
  <c r="H393"/>
  <c r="G396"/>
  <c r="H396"/>
  <c r="H397"/>
  <c r="G400"/>
  <c r="H400"/>
  <c r="H401"/>
  <c r="G406"/>
  <c r="H406"/>
  <c r="H413"/>
  <c r="G417"/>
  <c r="H417"/>
  <c r="H418"/>
  <c r="G421"/>
  <c r="H421"/>
  <c r="H422"/>
  <c r="G425"/>
  <c r="H425"/>
  <c r="H426"/>
  <c r="G429"/>
  <c r="H429"/>
  <c r="H430"/>
  <c r="G433"/>
  <c r="H433"/>
  <c r="H434"/>
  <c r="G437"/>
  <c r="H437"/>
  <c r="H438"/>
  <c r="G441"/>
  <c r="H441"/>
  <c r="H442"/>
  <c r="G445"/>
  <c r="H445"/>
  <c r="H446"/>
  <c r="G449"/>
  <c r="H449"/>
  <c r="H450"/>
  <c r="H454"/>
  <c r="G457"/>
  <c r="H457"/>
  <c r="H458"/>
  <c r="G461"/>
  <c r="H461"/>
  <c r="H462"/>
  <c r="G465"/>
  <c r="H465"/>
  <c r="G468"/>
  <c r="H468"/>
  <c r="H469"/>
  <c r="G472"/>
  <c r="H472"/>
  <c r="H473"/>
  <c r="G476"/>
  <c r="H476"/>
  <c r="H477"/>
  <c r="G480"/>
  <c r="H480"/>
  <c r="H481"/>
  <c r="G484"/>
  <c r="H484"/>
  <c r="H485"/>
  <c r="G488"/>
  <c r="H488"/>
  <c r="H489"/>
  <c r="G492"/>
  <c r="H492"/>
  <c r="H493"/>
  <c r="G496"/>
  <c r="H496"/>
  <c r="H497"/>
  <c r="G500"/>
  <c r="H500"/>
  <c r="H501"/>
  <c r="G504"/>
  <c r="H504"/>
  <c r="H505"/>
  <c r="G508"/>
  <c r="H508"/>
  <c r="G510"/>
  <c r="H510"/>
  <c r="H511"/>
  <c r="G514"/>
  <c r="H514"/>
  <c r="H515"/>
  <c r="G518"/>
  <c r="H518"/>
  <c r="H519"/>
  <c r="G526"/>
  <c r="H526"/>
  <c r="H527"/>
  <c r="G530"/>
  <c r="H530"/>
  <c r="H531"/>
  <c r="G534"/>
  <c r="H534"/>
  <c r="H535"/>
  <c r="G538"/>
  <c r="H538"/>
  <c r="H539"/>
  <c r="G542"/>
  <c r="H542"/>
  <c r="H543"/>
  <c r="G546"/>
  <c r="H546"/>
  <c r="H547"/>
  <c r="G550"/>
  <c r="H550"/>
  <c r="H551"/>
  <c r="G554"/>
  <c r="H554"/>
  <c r="H555"/>
  <c r="G558"/>
  <c r="H558"/>
  <c r="H559"/>
  <c r="H562"/>
  <c r="G565"/>
  <c r="H565"/>
  <c r="H566"/>
  <c r="G569"/>
  <c r="H569"/>
  <c r="H570"/>
  <c r="G573"/>
  <c r="H573"/>
  <c r="H574"/>
  <c r="G577"/>
  <c r="H577"/>
  <c r="H578"/>
  <c r="G581"/>
  <c r="H581"/>
  <c r="H582"/>
  <c r="G585"/>
  <c r="H585"/>
  <c r="H586"/>
  <c r="G588"/>
  <c r="H588"/>
  <c r="H589"/>
  <c r="G592"/>
  <c r="H592"/>
  <c r="H593"/>
  <c r="G596"/>
  <c r="H596"/>
  <c r="H597"/>
  <c r="G600"/>
  <c r="H600"/>
  <c r="H601"/>
  <c r="G604"/>
  <c r="H604"/>
  <c r="H605"/>
  <c r="G608"/>
  <c r="H608"/>
  <c r="H609"/>
  <c r="G612"/>
  <c r="H612"/>
  <c r="H613"/>
  <c r="G616"/>
  <c r="H616"/>
  <c r="H617"/>
  <c r="G622"/>
  <c r="H622"/>
  <c r="H623"/>
  <c r="G626"/>
  <c r="H626"/>
  <c r="H627"/>
  <c r="G632"/>
  <c r="H632"/>
  <c r="H637"/>
  <c r="H641"/>
  <c r="G644"/>
  <c r="H644"/>
  <c r="H645"/>
  <c r="G648"/>
  <c r="H648"/>
  <c r="H649"/>
  <c r="G652"/>
  <c r="H652"/>
  <c r="H653"/>
  <c r="G656"/>
  <c r="H656"/>
  <c r="H657"/>
  <c r="G660"/>
  <c r="H660"/>
  <c r="H661"/>
  <c r="G664"/>
  <c r="H664"/>
  <c r="H665"/>
  <c r="G668"/>
  <c r="H668"/>
  <c r="H669"/>
  <c r="G672"/>
  <c r="H672"/>
  <c r="H673"/>
  <c r="G676"/>
  <c r="H676"/>
  <c r="H677"/>
  <c r="G680"/>
  <c r="H680"/>
  <c r="H681"/>
  <c r="G684"/>
  <c r="H684"/>
  <c r="H685"/>
  <c r="G688"/>
  <c r="H688"/>
  <c r="H689"/>
  <c r="G692"/>
  <c r="H692"/>
  <c r="H693"/>
  <c r="G696"/>
  <c r="H696"/>
  <c r="H697"/>
  <c r="G700"/>
  <c r="H700"/>
  <c r="H701"/>
  <c r="G704"/>
  <c r="H704"/>
  <c r="H705"/>
  <c r="G708"/>
  <c r="H708"/>
  <c r="H709"/>
  <c r="G712"/>
  <c r="H712"/>
  <c r="H713"/>
  <c r="G716"/>
  <c r="H716"/>
  <c r="H717"/>
  <c r="G720"/>
  <c r="H720"/>
  <c r="H721"/>
  <c r="G724"/>
  <c r="H724"/>
  <c r="H725"/>
  <c r="G728"/>
  <c r="H728"/>
  <c r="H729"/>
  <c r="G732"/>
  <c r="H732"/>
  <c r="H733"/>
  <c r="G736"/>
  <c r="H736"/>
  <c r="H737"/>
  <c r="G740"/>
  <c r="H740"/>
  <c r="H741"/>
  <c r="G744"/>
  <c r="H744"/>
  <c r="H745"/>
  <c r="G748"/>
  <c r="H748"/>
  <c r="H749"/>
  <c r="G752"/>
  <c r="H752"/>
  <c r="H753"/>
  <c r="G756"/>
  <c r="H756"/>
  <c r="H757"/>
  <c r="G760"/>
  <c r="H760"/>
  <c r="H761"/>
  <c r="G764"/>
  <c r="H764"/>
  <c r="H765"/>
  <c r="G768"/>
  <c r="H768"/>
  <c r="H769"/>
  <c r="G772"/>
  <c r="H772"/>
  <c r="H773"/>
  <c r="G776"/>
  <c r="H776"/>
  <c r="H777"/>
  <c r="G780"/>
  <c r="H780"/>
  <c r="H781"/>
  <c r="G784"/>
  <c r="H784"/>
  <c r="H785"/>
  <c r="G788"/>
  <c r="H788"/>
  <c r="H789"/>
  <c r="G792"/>
  <c r="H792"/>
  <c r="H793"/>
  <c r="G796"/>
  <c r="H796"/>
  <c r="H797"/>
  <c r="G800"/>
  <c r="H800"/>
  <c r="H801"/>
  <c r="G804"/>
  <c r="H804"/>
  <c r="H805"/>
  <c r="G808"/>
  <c r="H808"/>
  <c r="H809"/>
  <c r="G812"/>
  <c r="H812"/>
  <c r="H813"/>
  <c r="G816"/>
  <c r="H816"/>
  <c r="H817"/>
  <c r="G820"/>
  <c r="H820"/>
  <c r="H821"/>
  <c r="G824"/>
  <c r="H824"/>
  <c r="H825"/>
  <c r="G828"/>
  <c r="H828"/>
  <c r="H829"/>
  <c r="G832"/>
  <c r="H832"/>
  <c r="H833"/>
  <c r="G836"/>
  <c r="H836"/>
  <c r="H837"/>
  <c r="G840"/>
  <c r="H840"/>
  <c r="H841"/>
  <c r="G844"/>
  <c r="H844"/>
  <c r="H845"/>
  <c r="G848"/>
  <c r="H848"/>
  <c r="H849"/>
  <c r="G852"/>
  <c r="H852"/>
  <c r="H853"/>
  <c r="G856"/>
  <c r="H856"/>
  <c r="H857"/>
  <c r="G860"/>
  <c r="H860"/>
  <c r="H861"/>
  <c r="G864"/>
  <c r="H864"/>
  <c r="H865"/>
  <c r="G868"/>
  <c r="H868"/>
  <c r="H869"/>
  <c r="G872"/>
  <c r="H872"/>
  <c r="H873"/>
  <c r="G876"/>
  <c r="H876"/>
  <c r="H877"/>
  <c r="G880"/>
  <c r="H880"/>
  <c r="H881"/>
  <c r="G884"/>
  <c r="H884"/>
  <c r="H885"/>
  <c r="G888"/>
  <c r="H888"/>
  <c r="H889"/>
  <c r="G892"/>
  <c r="H892"/>
  <c r="H893"/>
  <c r="G896"/>
  <c r="H896"/>
  <c r="H897"/>
  <c r="G900"/>
  <c r="H900"/>
  <c r="H901"/>
  <c r="G904"/>
  <c r="H904"/>
  <c r="H905"/>
  <c r="G908"/>
  <c r="H908"/>
  <c r="H909"/>
  <c r="G912"/>
  <c r="H912"/>
  <c r="H913"/>
  <c r="G916"/>
  <c r="H916"/>
  <c r="H917"/>
  <c r="G920"/>
  <c r="H920"/>
  <c r="H921"/>
  <c r="G924"/>
  <c r="H924"/>
  <c r="H925"/>
  <c r="G928"/>
  <c r="H928"/>
  <c r="H929"/>
  <c r="G932"/>
  <c r="H932"/>
  <c r="H933"/>
  <c r="G936"/>
  <c r="H936"/>
  <c r="H937"/>
  <c r="G940"/>
  <c r="H940"/>
  <c r="H941"/>
  <c r="G944"/>
  <c r="H944"/>
  <c r="H945"/>
  <c r="G948"/>
  <c r="H948"/>
  <c r="H949"/>
  <c r="G952"/>
  <c r="H952"/>
  <c r="H953"/>
  <c r="G956"/>
  <c r="H956"/>
  <c r="H957"/>
  <c r="G960"/>
  <c r="H960"/>
  <c r="H961"/>
  <c r="G964"/>
  <c r="H964"/>
  <c r="H965"/>
  <c r="G968"/>
  <c r="H968"/>
  <c r="H969"/>
  <c r="G972"/>
  <c r="H972"/>
  <c r="H973"/>
  <c r="G976"/>
  <c r="H976"/>
  <c r="H977"/>
  <c r="G980"/>
  <c r="H980"/>
  <c r="H981"/>
  <c r="G988"/>
  <c r="H988"/>
  <c r="H989"/>
  <c r="G992"/>
  <c r="H992"/>
  <c r="H993"/>
  <c r="G996"/>
  <c r="H996"/>
  <c r="H997"/>
  <c r="G1000"/>
  <c r="H1000"/>
  <c r="H1001"/>
  <c r="G1004"/>
  <c r="H1004"/>
  <c r="H1005"/>
  <c r="G1008"/>
  <c r="H1008"/>
  <c r="H1009"/>
  <c r="G1012"/>
  <c r="H1012"/>
  <c r="H1013"/>
  <c r="G1016"/>
  <c r="H1016"/>
  <c r="H1017"/>
  <c r="G1020"/>
  <c r="H1020"/>
  <c r="H1021"/>
  <c r="G1024"/>
  <c r="H1024"/>
  <c r="H1025"/>
  <c r="G1028"/>
  <c r="H1028"/>
  <c r="H1029"/>
  <c r="G1032"/>
  <c r="H1032"/>
  <c r="H1033"/>
  <c r="G1036"/>
  <c r="H1036"/>
  <c r="H1037"/>
  <c r="G1040"/>
  <c r="H1040"/>
  <c r="H1041"/>
  <c r="G1044"/>
  <c r="H1044"/>
  <c r="H1045"/>
  <c r="G1049"/>
  <c r="H1049"/>
  <c r="H1050"/>
  <c r="G1053"/>
  <c r="H1053"/>
  <c r="H1054"/>
  <c r="G1057"/>
  <c r="H1057"/>
  <c r="H1058"/>
  <c r="G1061"/>
  <c r="H1061"/>
  <c r="H1062"/>
  <c r="H1066"/>
  <c r="H1073"/>
  <c r="H1081"/>
  <c r="H1089"/>
  <c r="H1097"/>
  <c r="H1105"/>
  <c r="H1113"/>
  <c r="H1121"/>
  <c r="H1128"/>
  <c r="H1136"/>
  <c r="H1144"/>
  <c r="H1154"/>
  <c r="H1162"/>
  <c r="H1170"/>
  <c r="H1178"/>
  <c r="H1186"/>
  <c r="G1067"/>
  <c r="H1067"/>
  <c r="H614"/>
  <c r="H618"/>
  <c r="H620"/>
  <c r="H624"/>
  <c r="H628"/>
  <c r="H642"/>
  <c r="H646"/>
  <c r="H650"/>
  <c r="H654"/>
  <c r="H658"/>
  <c r="H662"/>
  <c r="H666"/>
  <c r="H670"/>
  <c r="H674"/>
  <c r="H678"/>
  <c r="H682"/>
  <c r="H686"/>
  <c r="H690"/>
  <c r="H694"/>
  <c r="H698"/>
  <c r="H702"/>
  <c r="H706"/>
  <c r="H710"/>
  <c r="H714"/>
  <c r="H718"/>
  <c r="H722"/>
  <c r="H726"/>
  <c r="H730"/>
  <c r="H734"/>
  <c r="H738"/>
  <c r="H742"/>
  <c r="H746"/>
  <c r="H750"/>
  <c r="H754"/>
  <c r="H758"/>
  <c r="H762"/>
  <c r="H766"/>
  <c r="H770"/>
  <c r="H774"/>
  <c r="H778"/>
  <c r="H782"/>
  <c r="H786"/>
  <c r="H790"/>
  <c r="H794"/>
  <c r="H798"/>
  <c r="H802"/>
  <c r="H806"/>
  <c r="H810"/>
  <c r="H814"/>
  <c r="H818"/>
  <c r="H822"/>
  <c r="H826"/>
  <c r="H830"/>
  <c r="H834"/>
  <c r="H838"/>
  <c r="H842"/>
  <c r="H846"/>
  <c r="H850"/>
  <c r="H854"/>
  <c r="H858"/>
  <c r="H862"/>
  <c r="H866"/>
  <c r="H870"/>
  <c r="H874"/>
  <c r="H878"/>
  <c r="H882"/>
  <c r="H886"/>
  <c r="H890"/>
  <c r="H894"/>
  <c r="H898"/>
  <c r="H902"/>
  <c r="H906"/>
  <c r="H910"/>
  <c r="H914"/>
  <c r="H918"/>
  <c r="H922"/>
  <c r="H926"/>
  <c r="H930"/>
  <c r="H934"/>
  <c r="H938"/>
  <c r="H942"/>
  <c r="H946"/>
  <c r="H950"/>
  <c r="H954"/>
  <c r="H958"/>
  <c r="H962"/>
  <c r="H966"/>
  <c r="H970"/>
  <c r="H974"/>
  <c r="H978"/>
  <c r="H982"/>
  <c r="H986"/>
  <c r="H990"/>
  <c r="H994"/>
  <c r="H998"/>
  <c r="H1002"/>
  <c r="H1006"/>
  <c r="H1010"/>
  <c r="H1014"/>
  <c r="H1018"/>
  <c r="H1022"/>
  <c r="H1026"/>
  <c r="H1030"/>
  <c r="H1034"/>
  <c r="H1038"/>
  <c r="H1042"/>
  <c r="H1047"/>
  <c r="H1051"/>
  <c r="H1055"/>
  <c r="H1059"/>
  <c r="H1063"/>
  <c r="H1069"/>
  <c r="H1077"/>
  <c r="H1085"/>
  <c r="H1093"/>
  <c r="H1101"/>
  <c r="H1109"/>
  <c r="H1117"/>
  <c r="H1132"/>
  <c r="H1140"/>
  <c r="H1148"/>
  <c r="H1158"/>
  <c r="H1166"/>
  <c r="H1174"/>
  <c r="H1182"/>
  <c r="H1190"/>
  <c r="H1488"/>
  <c r="G1488"/>
  <c r="H1496"/>
  <c r="G1496"/>
  <c r="H1504"/>
  <c r="G1504"/>
  <c r="H1512"/>
  <c r="G1512"/>
  <c r="H1518"/>
  <c r="G1518"/>
  <c r="H1526"/>
  <c r="G1526"/>
  <c r="H1534"/>
  <c r="G1534"/>
  <c r="H1484"/>
  <c r="G1484"/>
  <c r="H1492"/>
  <c r="G1492"/>
  <c r="H1500"/>
  <c r="G1500"/>
  <c r="H1508"/>
  <c r="G1508"/>
  <c r="H1516"/>
  <c r="G1516"/>
  <c r="H1522"/>
  <c r="G1522"/>
  <c r="H1530"/>
  <c r="G1530"/>
  <c r="H1068"/>
  <c r="G1071"/>
  <c r="H1071"/>
  <c r="H1072"/>
  <c r="G1075"/>
  <c r="H1075"/>
  <c r="H1076"/>
  <c r="G1079"/>
  <c r="H1079"/>
  <c r="H1080"/>
  <c r="G1083"/>
  <c r="H1083"/>
  <c r="H1084"/>
  <c r="G1087"/>
  <c r="H1087"/>
  <c r="H1088"/>
  <c r="G1091"/>
  <c r="H1091"/>
  <c r="H1092"/>
  <c r="G1095"/>
  <c r="H1095"/>
  <c r="H1096"/>
  <c r="G1099"/>
  <c r="H1099"/>
  <c r="H1100"/>
  <c r="G1103"/>
  <c r="H1103"/>
  <c r="H1104"/>
  <c r="G1107"/>
  <c r="H1107"/>
  <c r="H1108"/>
  <c r="G1111"/>
  <c r="H1111"/>
  <c r="H1112"/>
  <c r="G1115"/>
  <c r="H1115"/>
  <c r="H1116"/>
  <c r="G1119"/>
  <c r="H1119"/>
  <c r="H1120"/>
  <c r="G1123"/>
  <c r="H1123"/>
  <c r="G1126"/>
  <c r="H1126"/>
  <c r="H1127"/>
  <c r="G1130"/>
  <c r="H1130"/>
  <c r="H1131"/>
  <c r="G1134"/>
  <c r="H1134"/>
  <c r="H1135"/>
  <c r="G1138"/>
  <c r="H1138"/>
  <c r="H1139"/>
  <c r="G1142"/>
  <c r="H1142"/>
  <c r="H1143"/>
  <c r="G1146"/>
  <c r="H1146"/>
  <c r="H1147"/>
  <c r="G1150"/>
  <c r="H1150"/>
  <c r="H1151"/>
  <c r="G1156"/>
  <c r="H1156"/>
  <c r="H1157"/>
  <c r="G1160"/>
  <c r="H1160"/>
  <c r="H1161"/>
  <c r="G1164"/>
  <c r="H1164"/>
  <c r="H1165"/>
  <c r="G1168"/>
  <c r="H1168"/>
  <c r="H1169"/>
  <c r="G1172"/>
  <c r="H1172"/>
  <c r="H1173"/>
  <c r="G1176"/>
  <c r="H1176"/>
  <c r="H1177"/>
  <c r="G1180"/>
  <c r="H1180"/>
  <c r="H1181"/>
  <c r="G1184"/>
  <c r="H1184"/>
  <c r="H1185"/>
  <c r="G1188"/>
  <c r="H1188"/>
  <c r="H1189"/>
  <c r="G1192"/>
  <c r="H1192"/>
  <c r="H1193"/>
  <c r="H1194"/>
  <c r="H1195"/>
  <c r="H1196"/>
  <c r="H1197"/>
  <c r="H1198"/>
  <c r="H1199"/>
  <c r="H1200"/>
  <c r="H1201"/>
  <c r="H1202"/>
  <c r="H1203"/>
  <c r="H1204"/>
  <c r="H1205"/>
  <c r="H1206"/>
  <c r="H1207"/>
  <c r="H1208"/>
  <c r="H1209"/>
  <c r="H1210"/>
  <c r="H1211"/>
  <c r="H1212"/>
  <c r="H1213"/>
  <c r="H1215"/>
  <c r="H1216"/>
  <c r="H1217"/>
  <c r="H1218"/>
  <c r="H1219"/>
  <c r="H1220"/>
  <c r="H1221"/>
  <c r="G1225"/>
  <c r="G1228"/>
  <c r="G1230"/>
  <c r="G1231"/>
  <c r="G1232"/>
  <c r="G1233"/>
  <c r="G1234"/>
  <c r="G1235"/>
  <c r="G1236"/>
  <c r="H1238"/>
  <c r="H1239"/>
  <c r="H1240"/>
  <c r="H1241"/>
  <c r="H1242"/>
  <c r="H1243"/>
  <c r="H1244"/>
  <c r="H1245"/>
  <c r="H1246"/>
  <c r="H1247"/>
  <c r="H1248"/>
  <c r="H1249"/>
  <c r="H1250"/>
  <c r="H1251"/>
  <c r="H1252"/>
  <c r="H1253"/>
  <c r="H1254"/>
  <c r="H1255"/>
  <c r="H1256"/>
  <c r="H1257"/>
  <c r="H1258"/>
  <c r="H1259"/>
  <c r="H1260"/>
  <c r="H1261"/>
  <c r="H1262"/>
  <c r="H1263"/>
  <c r="H1264"/>
  <c r="H1265"/>
  <c r="H1266"/>
  <c r="H1267"/>
  <c r="H1268"/>
  <c r="H1269"/>
  <c r="H1270"/>
  <c r="H1271"/>
  <c r="H1272"/>
  <c r="H1273"/>
  <c r="H1274"/>
  <c r="H1275"/>
  <c r="H1276"/>
  <c r="H1277"/>
  <c r="H1278"/>
  <c r="H1279"/>
  <c r="H1280"/>
  <c r="H1281"/>
  <c r="H1282"/>
  <c r="H1283"/>
  <c r="H1284"/>
  <c r="H1285"/>
  <c r="H1286"/>
  <c r="H1287"/>
  <c r="H1288"/>
  <c r="H1289"/>
  <c r="H1290"/>
  <c r="H1291"/>
  <c r="H1292"/>
  <c r="H1293"/>
  <c r="H1294"/>
  <c r="H1295"/>
  <c r="H1296"/>
  <c r="H1297"/>
  <c r="H1298"/>
  <c r="H1300"/>
  <c r="H1301"/>
  <c r="H1302"/>
  <c r="H1303"/>
  <c r="H1304"/>
  <c r="H1305"/>
  <c r="H1306"/>
  <c r="H1307"/>
  <c r="H1308"/>
  <c r="H1309"/>
  <c r="H1310"/>
  <c r="H1311"/>
  <c r="H1312"/>
  <c r="H1313"/>
  <c r="H1314"/>
  <c r="H1315"/>
  <c r="H1316"/>
  <c r="H1317"/>
  <c r="H1318"/>
  <c r="H1319"/>
  <c r="H1320"/>
  <c r="H1321"/>
  <c r="H1322"/>
  <c r="H1323"/>
  <c r="H1324"/>
  <c r="H1325"/>
  <c r="H1326"/>
  <c r="H1327"/>
  <c r="H1328"/>
  <c r="H1329"/>
  <c r="H1330"/>
  <c r="H1331"/>
  <c r="H1332"/>
  <c r="H1333"/>
  <c r="H1334"/>
  <c r="H1335"/>
  <c r="H1336"/>
  <c r="H1337"/>
  <c r="H1338"/>
  <c r="H1339"/>
  <c r="H1340"/>
  <c r="H1341"/>
  <c r="H1342"/>
  <c r="H1343"/>
  <c r="H1344"/>
  <c r="H1345"/>
  <c r="H1346"/>
  <c r="H1347"/>
  <c r="H1348"/>
  <c r="H1349"/>
  <c r="G1351"/>
  <c r="G1352"/>
  <c r="G1353"/>
  <c r="G1354"/>
  <c r="G1355"/>
  <c r="G1356"/>
  <c r="G1357"/>
  <c r="G1358"/>
  <c r="G1359"/>
  <c r="G1360"/>
  <c r="G1361"/>
  <c r="G1362"/>
  <c r="G1363"/>
  <c r="G1364"/>
  <c r="G1365"/>
  <c r="G1366"/>
  <c r="G1367"/>
  <c r="G1368"/>
  <c r="G1369"/>
  <c r="G1370"/>
  <c r="G1371"/>
  <c r="G1372"/>
  <c r="G1373"/>
  <c r="G1374"/>
  <c r="G1375"/>
  <c r="G1376"/>
  <c r="G1377"/>
  <c r="G1378"/>
  <c r="G1379"/>
  <c r="G1380"/>
  <c r="G1381"/>
  <c r="G1382"/>
  <c r="G1383"/>
  <c r="G1384"/>
  <c r="G1385"/>
  <c r="G1386"/>
  <c r="G1387"/>
  <c r="G1388"/>
  <c r="G1389"/>
  <c r="G1390"/>
  <c r="G1391"/>
  <c r="G1392"/>
  <c r="G1393"/>
  <c r="G1394"/>
  <c r="G1395"/>
  <c r="G1396"/>
  <c r="G1397"/>
  <c r="G1398"/>
  <c r="G1399"/>
  <c r="G1400"/>
  <c r="G1401"/>
  <c r="G1402"/>
  <c r="G1403"/>
  <c r="G1404"/>
  <c r="G1405"/>
  <c r="G1406"/>
  <c r="G1407"/>
  <c r="G1408"/>
  <c r="G1409"/>
  <c r="G1410"/>
  <c r="G1411"/>
  <c r="G1412"/>
  <c r="G1413"/>
  <c r="G1414"/>
  <c r="G1415"/>
  <c r="G1416"/>
  <c r="G1417"/>
  <c r="G1418"/>
  <c r="G1419"/>
  <c r="G1420"/>
  <c r="G1421"/>
  <c r="G1422"/>
  <c r="G1423"/>
  <c r="G1424"/>
  <c r="G1425"/>
  <c r="G1426"/>
  <c r="G1427"/>
  <c r="G1428"/>
  <c r="G1429"/>
  <c r="G1430"/>
  <c r="G1431"/>
  <c r="G1432"/>
  <c r="G1433"/>
  <c r="G1434"/>
  <c r="J1446"/>
  <c r="J1447"/>
  <c r="J1448"/>
  <c r="J1449"/>
  <c r="J1450"/>
  <c r="J1451"/>
  <c r="J1452"/>
  <c r="H1453"/>
  <c r="H1454"/>
  <c r="J1455"/>
  <c r="J1456"/>
  <c r="J1457"/>
  <c r="J1458"/>
  <c r="J1459"/>
  <c r="J1460"/>
  <c r="H1461"/>
  <c r="J1462"/>
  <c r="J1463"/>
  <c r="J1464"/>
  <c r="J1465"/>
  <c r="J1466"/>
  <c r="J1467"/>
  <c r="J1468"/>
  <c r="H1469"/>
  <c r="H1470"/>
  <c r="J1471"/>
  <c r="J1472"/>
  <c r="J1473"/>
  <c r="J1474"/>
  <c r="H1475"/>
  <c r="J1476"/>
  <c r="J1477"/>
  <c r="J1478"/>
  <c r="J1479"/>
  <c r="G1538"/>
  <c r="G1542"/>
  <c r="G1546"/>
  <c r="G1550"/>
  <c r="G1554"/>
  <c r="G1558"/>
  <c r="G1562"/>
  <c r="G1566"/>
  <c r="G1570"/>
  <c r="G1574"/>
  <c r="G1578"/>
  <c r="E143" i="9"/>
  <c r="B143" s="1"/>
  <c r="E22"/>
  <c r="B22" s="1"/>
  <c r="E26"/>
  <c r="B26" s="1"/>
  <c r="E30"/>
  <c r="B30" s="1"/>
  <c r="E34"/>
  <c r="B34" s="1"/>
  <c r="E38"/>
  <c r="B38" s="1"/>
  <c r="E42"/>
  <c r="B42" s="1"/>
  <c r="E46"/>
  <c r="B46" s="1"/>
  <c r="E50"/>
  <c r="B50" s="1"/>
  <c r="E54"/>
  <c r="B54" s="1"/>
  <c r="E58"/>
  <c r="B58" s="1"/>
  <c r="E62"/>
  <c r="B62" s="1"/>
  <c r="E66"/>
  <c r="B66" s="1"/>
  <c r="E70"/>
  <c r="B70" s="1"/>
  <c r="E74"/>
  <c r="B74" s="1"/>
  <c r="E78"/>
  <c r="B78" s="1"/>
  <c r="E82"/>
  <c r="B82" s="1"/>
  <c r="E86"/>
  <c r="B86" s="1"/>
  <c r="E90"/>
  <c r="B90" s="1"/>
  <c r="E94"/>
  <c r="B94" s="1"/>
  <c r="E98"/>
  <c r="B98" s="1"/>
  <c r="E102"/>
  <c r="B102" s="1"/>
  <c r="E106"/>
  <c r="B106" s="1"/>
  <c r="E147"/>
  <c r="B147" s="1"/>
  <c r="E151"/>
  <c r="B151" s="1"/>
  <c r="E155"/>
  <c r="B155" s="1"/>
  <c r="E159"/>
  <c r="B159" s="1"/>
  <c r="B215"/>
  <c r="B217"/>
  <c r="B219"/>
  <c r="B221"/>
  <c r="B223"/>
  <c r="B225"/>
  <c r="B227"/>
  <c r="B229"/>
  <c r="B231"/>
  <c r="B233"/>
  <c r="B235"/>
  <c r="B237"/>
  <c r="B239"/>
  <c r="B243"/>
  <c r="B247"/>
  <c r="B251"/>
  <c r="B255"/>
  <c r="B259"/>
  <c r="B263"/>
  <c r="B267"/>
  <c r="B271"/>
  <c r="E273"/>
  <c r="B273" s="1"/>
  <c r="E287"/>
  <c r="B287" s="1"/>
  <c r="E293"/>
  <c r="B293" s="1"/>
  <c r="E297"/>
  <c r="B297" s="1"/>
  <c r="E301"/>
  <c r="B301" s="1"/>
  <c r="E305"/>
  <c r="B305" s="1"/>
  <c r="E245" i="5"/>
  <c r="D1222" i="1" s="1"/>
  <c r="H1222" s="1"/>
  <c r="F242" i="5"/>
  <c r="G1215" i="1"/>
  <c r="G1219"/>
  <c r="G1220"/>
  <c r="E284" i="9"/>
  <c r="B284" s="1"/>
  <c r="H1227" i="1"/>
  <c r="H1229"/>
  <c r="E283" i="9"/>
  <c r="B283" s="1"/>
  <c r="H1226" i="1"/>
  <c r="E282" i="9"/>
  <c r="B282" s="1"/>
  <c r="H1223" i="1"/>
  <c r="H1224"/>
  <c r="G1227"/>
  <c r="G1229"/>
  <c r="D237" i="5"/>
  <c r="G1226" i="1"/>
  <c r="G1223"/>
  <c r="G1224"/>
  <c r="G1222"/>
  <c r="F250" i="5"/>
  <c r="E237"/>
  <c r="F245"/>
  <c r="E644" i="4"/>
  <c r="D638" i="1" s="1"/>
  <c r="G412"/>
  <c r="F643" i="4"/>
  <c r="H412" i="1"/>
  <c r="H411"/>
  <c r="D644" i="4"/>
  <c r="G338" i="1"/>
  <c r="H338"/>
  <c r="G340"/>
  <c r="G342"/>
  <c r="G344"/>
  <c r="G348"/>
  <c r="G350"/>
  <c r="G352"/>
  <c r="G354"/>
  <c r="G356"/>
  <c r="G359"/>
  <c r="G361"/>
  <c r="G363"/>
  <c r="G365"/>
  <c r="G367"/>
  <c r="G369"/>
  <c r="G371"/>
  <c r="G373"/>
  <c r="G375"/>
  <c r="G377"/>
  <c r="G379"/>
  <c r="G381"/>
  <c r="G383"/>
  <c r="G385"/>
  <c r="G387"/>
  <c r="G389"/>
  <c r="G391"/>
  <c r="G393"/>
  <c r="G395"/>
  <c r="G397"/>
  <c r="G399"/>
  <c r="G401"/>
  <c r="G405"/>
  <c r="G411"/>
  <c r="G413"/>
  <c r="G416"/>
  <c r="G418"/>
  <c r="G420"/>
  <c r="G422"/>
  <c r="G424"/>
  <c r="G426"/>
  <c r="G428"/>
  <c r="G430"/>
  <c r="G432"/>
  <c r="G434"/>
  <c r="G436"/>
  <c r="G438"/>
  <c r="G440"/>
  <c r="G442"/>
  <c r="G444"/>
  <c r="G446"/>
  <c r="G448"/>
  <c r="G450"/>
  <c r="G452"/>
  <c r="G454"/>
  <c r="G456"/>
  <c r="G458"/>
  <c r="G460"/>
  <c r="G462"/>
  <c r="G464"/>
  <c r="G467"/>
  <c r="G469"/>
  <c r="G471"/>
  <c r="G473"/>
  <c r="G475"/>
  <c r="G477"/>
  <c r="G479"/>
  <c r="G481"/>
  <c r="G483"/>
  <c r="G485"/>
  <c r="G487"/>
  <c r="G489"/>
  <c r="G491"/>
  <c r="G493"/>
  <c r="G495"/>
  <c r="G497"/>
  <c r="G499"/>
  <c r="G501"/>
  <c r="G503"/>
  <c r="G505"/>
  <c r="G507"/>
  <c r="G511"/>
  <c r="G513"/>
  <c r="G515"/>
  <c r="G517"/>
  <c r="G519"/>
  <c r="G521"/>
  <c r="G525"/>
  <c r="G527"/>
  <c r="G529"/>
  <c r="G531"/>
  <c r="G533"/>
  <c r="G535"/>
  <c r="G537"/>
  <c r="G539"/>
  <c r="G541"/>
  <c r="G543"/>
  <c r="G545"/>
  <c r="G547"/>
  <c r="G549"/>
  <c r="G551"/>
  <c r="G553"/>
  <c r="G555"/>
  <c r="G557"/>
  <c r="G559"/>
  <c r="G562"/>
  <c r="G564"/>
  <c r="G566"/>
  <c r="G568"/>
  <c r="G570"/>
  <c r="G572"/>
  <c r="G574"/>
  <c r="G576"/>
  <c r="G578"/>
  <c r="G580"/>
  <c r="G582"/>
  <c r="G584"/>
  <c r="G586"/>
  <c r="G589"/>
  <c r="G591"/>
  <c r="G593"/>
  <c r="G595"/>
  <c r="G597"/>
  <c r="G599"/>
  <c r="G601"/>
  <c r="G603"/>
  <c r="G605"/>
  <c r="G607"/>
  <c r="G609"/>
  <c r="G611"/>
  <c r="G613"/>
  <c r="G615"/>
  <c r="G617"/>
  <c r="G621"/>
  <c r="G623"/>
  <c r="G625"/>
  <c r="G627"/>
  <c r="G631"/>
  <c r="G637"/>
  <c r="G641"/>
  <c r="G643"/>
  <c r="G645"/>
  <c r="G647"/>
  <c r="G649"/>
  <c r="G651"/>
  <c r="G653"/>
  <c r="G655"/>
  <c r="G657"/>
  <c r="G659"/>
  <c r="G661"/>
  <c r="G663"/>
  <c r="G665"/>
  <c r="G667"/>
  <c r="G669"/>
  <c r="G671"/>
  <c r="G673"/>
  <c r="G675"/>
  <c r="G677"/>
  <c r="G679"/>
  <c r="G681"/>
  <c r="G683"/>
  <c r="G685"/>
  <c r="G687"/>
  <c r="G689"/>
  <c r="G691"/>
  <c r="G693"/>
  <c r="G695"/>
  <c r="G697"/>
  <c r="G699"/>
  <c r="G701"/>
  <c r="G703"/>
  <c r="G705"/>
  <c r="G707"/>
  <c r="G709"/>
  <c r="G711"/>
  <c r="G713"/>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7"/>
  <c r="G989"/>
  <c r="G991"/>
  <c r="G993"/>
  <c r="G995"/>
  <c r="G997"/>
  <c r="G999"/>
  <c r="G1001"/>
  <c r="G1003"/>
  <c r="G1005"/>
  <c r="G1007"/>
  <c r="G1009"/>
  <c r="G1011"/>
  <c r="G1013"/>
  <c r="G1015"/>
  <c r="G1017"/>
  <c r="G1019"/>
  <c r="G1021"/>
  <c r="G1023"/>
  <c r="G1025"/>
  <c r="G1027"/>
  <c r="G1029"/>
  <c r="G1031"/>
  <c r="G1033"/>
  <c r="G1035"/>
  <c r="G1037"/>
  <c r="G1039"/>
  <c r="G1041"/>
  <c r="G1043"/>
  <c r="G1045"/>
  <c r="G1048"/>
  <c r="G1050"/>
  <c r="G1052"/>
  <c r="G1054"/>
  <c r="G1056"/>
  <c r="G1058"/>
  <c r="G1060"/>
  <c r="G1062"/>
  <c r="G1064"/>
  <c r="G1066"/>
  <c r="G1068"/>
  <c r="G1070"/>
  <c r="G1072"/>
  <c r="G1074"/>
  <c r="G1076"/>
  <c r="G1078"/>
  <c r="G1080"/>
  <c r="G1082"/>
  <c r="G1084"/>
  <c r="G1086"/>
  <c r="G1088"/>
  <c r="G1090"/>
  <c r="G1092"/>
  <c r="G1094"/>
  <c r="G1096"/>
  <c r="G1098"/>
  <c r="G1100"/>
  <c r="G1102"/>
  <c r="G1104"/>
  <c r="G1106"/>
  <c r="G1108"/>
  <c r="G1110"/>
  <c r="G1112"/>
  <c r="G1114"/>
  <c r="G1116"/>
  <c r="G1118"/>
  <c r="G1120"/>
  <c r="G1122"/>
  <c r="G1125"/>
  <c r="G1127"/>
  <c r="G1129"/>
  <c r="G1131"/>
  <c r="G1133"/>
  <c r="G1135"/>
  <c r="G1137"/>
  <c r="G1139"/>
  <c r="G1141"/>
  <c r="G1143"/>
  <c r="G1145"/>
  <c r="G1147"/>
  <c r="G1149"/>
  <c r="G1151"/>
  <c r="G1155"/>
  <c r="G1157"/>
  <c r="G1159"/>
  <c r="G1161"/>
  <c r="G1163"/>
  <c r="G1165"/>
  <c r="G1167"/>
  <c r="G1169"/>
  <c r="G1171"/>
  <c r="G1173"/>
  <c r="G1175"/>
  <c r="G1177"/>
  <c r="G1179"/>
  <c r="G1181"/>
  <c r="G1183"/>
  <c r="G1185"/>
  <c r="G1187"/>
  <c r="G1189"/>
  <c r="G1191"/>
  <c r="H1299"/>
  <c r="H1237"/>
  <c r="G1237"/>
  <c r="G1239"/>
  <c r="G1241"/>
  <c r="G1243"/>
  <c r="G1245"/>
  <c r="G1247"/>
  <c r="G1249"/>
  <c r="G1251"/>
  <c r="G1253"/>
  <c r="G1255"/>
  <c r="G1257"/>
  <c r="G1259"/>
  <c r="G1261"/>
  <c r="G1263"/>
  <c r="G1265"/>
  <c r="G1267"/>
  <c r="G1269"/>
  <c r="G1271"/>
  <c r="G1273"/>
  <c r="G1275"/>
  <c r="G1277"/>
  <c r="G1279"/>
  <c r="G1281"/>
  <c r="G1283"/>
  <c r="G1285"/>
  <c r="G1287"/>
  <c r="G1289"/>
  <c r="G1291"/>
  <c r="G1293"/>
  <c r="G1295"/>
  <c r="G1297"/>
  <c r="G1299"/>
  <c r="G1301"/>
  <c r="G1303"/>
  <c r="G1305"/>
  <c r="G1307"/>
  <c r="G1309"/>
  <c r="G1311"/>
  <c r="G1313"/>
  <c r="G1315"/>
  <c r="G1317"/>
  <c r="G1319"/>
  <c r="G1321"/>
  <c r="G1323"/>
  <c r="G1325"/>
  <c r="G1327"/>
  <c r="G1329"/>
  <c r="G1331"/>
  <c r="G1333"/>
  <c r="G1335"/>
  <c r="G1337"/>
  <c r="G1339"/>
  <c r="G1341"/>
  <c r="G1343"/>
  <c r="G1345"/>
  <c r="G1347"/>
  <c r="G1349"/>
  <c r="E6" i="4"/>
  <c r="E151"/>
  <c r="E298"/>
  <c r="G1350" i="1"/>
  <c r="H1350"/>
  <c r="G1238"/>
  <c r="G1240"/>
  <c r="G1242"/>
  <c r="G1244"/>
  <c r="G1246"/>
  <c r="G1248"/>
  <c r="G1250"/>
  <c r="G1252"/>
  <c r="G1254"/>
  <c r="G1256"/>
  <c r="G1258"/>
  <c r="G1260"/>
  <c r="G1262"/>
  <c r="G1264"/>
  <c r="G1266"/>
  <c r="G1268"/>
  <c r="G1270"/>
  <c r="G1272"/>
  <c r="G1274"/>
  <c r="G1276"/>
  <c r="G1278"/>
  <c r="G1280"/>
  <c r="G1282"/>
  <c r="G1284"/>
  <c r="G1286"/>
  <c r="G1288"/>
  <c r="G1290"/>
  <c r="G1292"/>
  <c r="G1294"/>
  <c r="G1296"/>
  <c r="G1298"/>
  <c r="G1300"/>
  <c r="G1302"/>
  <c r="G1304"/>
  <c r="G1306"/>
  <c r="G1308"/>
  <c r="G1310"/>
  <c r="G1312"/>
  <c r="G1314"/>
  <c r="G1316"/>
  <c r="G1318"/>
  <c r="G1320"/>
  <c r="G1322"/>
  <c r="G1324"/>
  <c r="G1326"/>
  <c r="G1328"/>
  <c r="G1330"/>
  <c r="G1332"/>
  <c r="G1334"/>
  <c r="G1336"/>
  <c r="G1338"/>
  <c r="G1340"/>
  <c r="G1342"/>
  <c r="G1344"/>
  <c r="G1346"/>
  <c r="G1348"/>
  <c r="E408" i="4"/>
  <c r="D403" i="1" s="1"/>
  <c r="F12" i="5"/>
  <c r="D7"/>
  <c r="H1351" i="1"/>
  <c r="H1352"/>
  <c r="H1353"/>
  <c r="H1354"/>
  <c r="H1355"/>
  <c r="H1356"/>
  <c r="H1357"/>
  <c r="H1358"/>
  <c r="H1359"/>
  <c r="H1360"/>
  <c r="H1361"/>
  <c r="H1362"/>
  <c r="H1363"/>
  <c r="H1364"/>
  <c r="H1365"/>
  <c r="H1366"/>
  <c r="H1367"/>
  <c r="H1368"/>
  <c r="H1369"/>
  <c r="H1370"/>
  <c r="H1371"/>
  <c r="H1372"/>
  <c r="H1373"/>
  <c r="H1374"/>
  <c r="H1375"/>
  <c r="H1376"/>
  <c r="H1377"/>
  <c r="H1378"/>
  <c r="H1379"/>
  <c r="H1380"/>
  <c r="H1381"/>
  <c r="H1382"/>
  <c r="H1383"/>
  <c r="H1384"/>
  <c r="H1385"/>
  <c r="H1386"/>
  <c r="H1387"/>
  <c r="H1388"/>
  <c r="H1389"/>
  <c r="H1390"/>
  <c r="H1391"/>
  <c r="H1392"/>
  <c r="H1393"/>
  <c r="H1394"/>
  <c r="H1395"/>
  <c r="H1396"/>
  <c r="H1397"/>
  <c r="H1398"/>
  <c r="H1399"/>
  <c r="H1400"/>
  <c r="H1401"/>
  <c r="H1402"/>
  <c r="H1403"/>
  <c r="H1404"/>
  <c r="H1405"/>
  <c r="H1406"/>
  <c r="H1407"/>
  <c r="H1408"/>
  <c r="H1409"/>
  <c r="H1410"/>
  <c r="H1411"/>
  <c r="H1412"/>
  <c r="H1413"/>
  <c r="H1414"/>
  <c r="H1415"/>
  <c r="H1416"/>
  <c r="H1417"/>
  <c r="H1418"/>
  <c r="H1419"/>
  <c r="H1420"/>
  <c r="H1421"/>
  <c r="H1422"/>
  <c r="H1423"/>
  <c r="H1424"/>
  <c r="H1425"/>
  <c r="H1426"/>
  <c r="H1427"/>
  <c r="H1428"/>
  <c r="H1429"/>
  <c r="H1430"/>
  <c r="H1431"/>
  <c r="H1432"/>
  <c r="H1433"/>
  <c r="H1434"/>
  <c r="H1436"/>
  <c r="H1437"/>
  <c r="H1438"/>
  <c r="H1439"/>
  <c r="I1439" s="1"/>
  <c r="J1439"/>
  <c r="H1440"/>
  <c r="I1440" s="1"/>
  <c r="J1440"/>
  <c r="H1441"/>
  <c r="I1441" s="1"/>
  <c r="J1441"/>
  <c r="H1442"/>
  <c r="I1442" s="1"/>
  <c r="J1442"/>
  <c r="H1443"/>
  <c r="I1443" s="1"/>
  <c r="J1443"/>
  <c r="H1444"/>
  <c r="I1444" s="1"/>
  <c r="J1444"/>
  <c r="H1445"/>
  <c r="H1480"/>
  <c r="G1481"/>
  <c r="G1483"/>
  <c r="G1485"/>
  <c r="G1487"/>
  <c r="G1489"/>
  <c r="G1491"/>
  <c r="G1493"/>
  <c r="G1495"/>
  <c r="G1497"/>
  <c r="G1499"/>
  <c r="G1501"/>
  <c r="G1503"/>
  <c r="G1505"/>
  <c r="G1507"/>
  <c r="G1509"/>
  <c r="G1511"/>
  <c r="G1513"/>
  <c r="G1515"/>
  <c r="G1519"/>
  <c r="G1521"/>
  <c r="G1523"/>
  <c r="G1525"/>
  <c r="G1527"/>
  <c r="G1529"/>
  <c r="G1531"/>
  <c r="G1533"/>
  <c r="G1535"/>
  <c r="G1537"/>
  <c r="G1539"/>
  <c r="G1541"/>
  <c r="G1543"/>
  <c r="G1545"/>
  <c r="G1547"/>
  <c r="G1549"/>
  <c r="G1551"/>
  <c r="G1553"/>
  <c r="G1555"/>
  <c r="G1557"/>
  <c r="G1559"/>
  <c r="G1561"/>
  <c r="G1563"/>
  <c r="G1565"/>
  <c r="G1567"/>
  <c r="G1569"/>
  <c r="G1571"/>
  <c r="G1573"/>
  <c r="G1575"/>
  <c r="G1577"/>
  <c r="G1579"/>
  <c r="D44" i="4"/>
  <c r="D50"/>
  <c r="D82"/>
  <c r="D106"/>
  <c r="D124"/>
  <c r="D152"/>
  <c r="D196"/>
  <c r="D224"/>
  <c r="D252"/>
  <c r="D299"/>
  <c r="D311"/>
  <c r="D351"/>
  <c r="D363"/>
  <c r="F416"/>
  <c r="E421"/>
  <c r="E459"/>
  <c r="D453" i="1" s="1"/>
  <c r="H453" s="1"/>
  <c r="D472" i="4"/>
  <c r="F473"/>
  <c r="E515"/>
  <c r="D509" i="1" s="1"/>
  <c r="H509" s="1"/>
  <c r="D529" i="4"/>
  <c r="D567"/>
  <c r="D593"/>
  <c r="F603"/>
  <c r="E625"/>
  <c r="D619" i="1" s="1"/>
  <c r="H619" s="1"/>
  <c r="G308" i="9"/>
  <c r="E308" s="1"/>
  <c r="B308" s="1"/>
  <c r="F177" i="5"/>
  <c r="D176"/>
  <c r="G313" i="9"/>
  <c r="E313" s="1"/>
  <c r="D42" i="8"/>
  <c r="G1445" i="1"/>
  <c r="H1446"/>
  <c r="I1446" s="1"/>
  <c r="H1447"/>
  <c r="I1447" s="1"/>
  <c r="H1448"/>
  <c r="I1448" s="1"/>
  <c r="H1449"/>
  <c r="I1449" s="1"/>
  <c r="H1450"/>
  <c r="I1450" s="1"/>
  <c r="H1451"/>
  <c r="I1451" s="1"/>
  <c r="H1452"/>
  <c r="I1452" s="1"/>
  <c r="H1455"/>
  <c r="I1455" s="1"/>
  <c r="H1456"/>
  <c r="I1456" s="1"/>
  <c r="H1457"/>
  <c r="I1457" s="1"/>
  <c r="H1458"/>
  <c r="I1458" s="1"/>
  <c r="H1459"/>
  <c r="I1459" s="1"/>
  <c r="H1460"/>
  <c r="I1460" s="1"/>
  <c r="H1462"/>
  <c r="I1462" s="1"/>
  <c r="H1463"/>
  <c r="I1463" s="1"/>
  <c r="H1464"/>
  <c r="I1464" s="1"/>
  <c r="H1465"/>
  <c r="I1465" s="1"/>
  <c r="H1466"/>
  <c r="I1466" s="1"/>
  <c r="H1467"/>
  <c r="I1467" s="1"/>
  <c r="H1468"/>
  <c r="I1468" s="1"/>
  <c r="H1471"/>
  <c r="I1471" s="1"/>
  <c r="H1472"/>
  <c r="I1472" s="1"/>
  <c r="H1473"/>
  <c r="I1473" s="1"/>
  <c r="H1474"/>
  <c r="I1474" s="1"/>
  <c r="H1476"/>
  <c r="I1476" s="1"/>
  <c r="H1477"/>
  <c r="I1477" s="1"/>
  <c r="H1478"/>
  <c r="I1478" s="1"/>
  <c r="H1479"/>
  <c r="I1479" s="1"/>
  <c r="D420" i="4"/>
  <c r="F485"/>
  <c r="F581"/>
  <c r="L213" i="9"/>
  <c r="G212"/>
  <c r="E212" s="1"/>
  <c r="B212" s="1"/>
  <c r="G211"/>
  <c r="E211" s="1"/>
  <c r="B211" s="1"/>
  <c r="G210"/>
  <c r="E210" s="1"/>
  <c r="B210" s="1"/>
  <c r="G209"/>
  <c r="E209" s="1"/>
  <c r="B209" s="1"/>
  <c r="G208"/>
  <c r="E208" s="1"/>
  <c r="B208" s="1"/>
  <c r="G207"/>
  <c r="E207" s="1"/>
  <c r="B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L192"/>
  <c r="F192" s="1"/>
  <c r="G166"/>
  <c r="H165"/>
  <c r="G281"/>
  <c r="E281" s="1"/>
  <c r="B281" s="1"/>
  <c r="G280"/>
  <c r="E280" s="1"/>
  <c r="B280" s="1"/>
  <c r="G279"/>
  <c r="E279" s="1"/>
  <c r="B279" s="1"/>
  <c r="M213"/>
  <c r="G192"/>
  <c r="E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H166"/>
  <c r="G165"/>
  <c r="E165" s="1"/>
  <c r="B165" s="1"/>
  <c r="G164"/>
  <c r="E164" s="1"/>
  <c r="B164" s="1"/>
  <c r="G163"/>
  <c r="E163" s="1"/>
  <c r="B163" s="1"/>
  <c r="G162"/>
  <c r="E162" s="1"/>
  <c r="B162" s="1"/>
  <c r="G161"/>
  <c r="E161" s="1"/>
  <c r="B161" s="1"/>
  <c r="F13" i="5"/>
  <c r="F69"/>
  <c r="F79"/>
  <c r="F119"/>
  <c r="F135"/>
  <c r="F149"/>
  <c r="F180"/>
  <c r="E310" i="9"/>
  <c r="B310" s="1"/>
  <c r="F190" i="5"/>
  <c r="E311" i="9"/>
  <c r="B311" s="1"/>
  <c r="F206" i="5"/>
  <c r="F238"/>
  <c r="F246"/>
  <c r="G318" i="9"/>
  <c r="E318" s="1"/>
  <c r="F5" i="6"/>
  <c r="F115"/>
  <c r="D141"/>
  <c r="I10" i="9"/>
  <c r="F417" i="4"/>
  <c r="E87" i="5"/>
  <c r="D1065" i="1" s="1"/>
  <c r="H1065" s="1"/>
  <c r="E290" i="9"/>
  <c r="B290" s="1"/>
  <c r="F88" i="5"/>
  <c r="D146"/>
  <c r="E176"/>
  <c r="H19" i="9" s="1"/>
  <c r="E19" s="1"/>
  <c r="B19" s="1"/>
  <c r="G316"/>
  <c r="E316" s="1"/>
  <c r="B192" l="1"/>
  <c r="C1214" i="1"/>
  <c r="H23" i="3"/>
  <c r="D1214" i="1"/>
  <c r="I23" i="3"/>
  <c r="F237" i="5"/>
  <c r="F644" i="4"/>
  <c r="C638" i="1"/>
  <c r="B316" i="9"/>
  <c r="E315"/>
  <c r="I10" i="3" s="1"/>
  <c r="F146" i="5"/>
  <c r="C1124" i="1"/>
  <c r="F141" i="6"/>
  <c r="C1435" i="1"/>
  <c r="H28" i="3"/>
  <c r="B313" i="9"/>
  <c r="F567" i="4"/>
  <c r="C561" i="1"/>
  <c r="F472" i="4"/>
  <c r="C466" i="1"/>
  <c r="E420" i="4"/>
  <c r="D415" i="1"/>
  <c r="F363" i="4"/>
  <c r="C358" i="1"/>
  <c r="F311" i="4"/>
  <c r="C306" i="1"/>
  <c r="F252" i="4"/>
  <c r="C248" i="1"/>
  <c r="F196" i="4"/>
  <c r="C192" i="1"/>
  <c r="F124" i="4"/>
  <c r="C120" i="1"/>
  <c r="F82" i="4"/>
  <c r="C78" i="1"/>
  <c r="F44" i="4"/>
  <c r="C40" i="1"/>
  <c r="D6" i="5"/>
  <c r="F7"/>
  <c r="H20" i="3"/>
  <c r="C985" i="1"/>
  <c r="E407" i="4"/>
  <c r="D402" i="1" s="1"/>
  <c r="D293"/>
  <c r="I16" i="3"/>
  <c r="E412" i="4"/>
  <c r="D2" i="1"/>
  <c r="E166" i="9"/>
  <c r="B166" s="1"/>
  <c r="F213"/>
  <c r="B213" s="1"/>
  <c r="D68" i="5"/>
  <c r="E528" i="4"/>
  <c r="G509" i="1"/>
  <c r="G1065"/>
  <c r="E175" i="5"/>
  <c r="D1152" i="1" s="1"/>
  <c r="I22" i="3"/>
  <c r="D1153" i="1"/>
  <c r="B318" i="9"/>
  <c r="E317"/>
  <c r="F420" i="4"/>
  <c r="C414" i="1"/>
  <c r="G314" i="9"/>
  <c r="E314" s="1"/>
  <c r="B314" s="1"/>
  <c r="K1451"/>
  <c r="I34" i="3"/>
  <c r="C1517" i="1"/>
  <c r="D175" i="5"/>
  <c r="F176"/>
  <c r="H22" i="3"/>
  <c r="C1153" i="1"/>
  <c r="F593" i="4"/>
  <c r="C587" i="1"/>
  <c r="D528" i="4"/>
  <c r="F529"/>
  <c r="C523" i="1"/>
  <c r="D350" i="4"/>
  <c r="F351"/>
  <c r="C346" i="1"/>
  <c r="D298" i="4"/>
  <c r="F299"/>
  <c r="C294" i="1"/>
  <c r="F224" i="4"/>
  <c r="C220" i="1"/>
  <c r="H21" i="9"/>
  <c r="G21"/>
  <c r="D151" i="4"/>
  <c r="F152"/>
  <c r="C148" i="1"/>
  <c r="F106" i="4"/>
  <c r="C102" i="1"/>
  <c r="F50" i="4"/>
  <c r="C46" i="1"/>
  <c r="I17" i="3"/>
  <c r="E289" i="4"/>
  <c r="D147" i="1"/>
  <c r="E68" i="5"/>
  <c r="D6" i="4"/>
  <c r="G619" i="1"/>
  <c r="G453"/>
  <c r="H1214" l="1"/>
  <c r="G1214"/>
  <c r="G638"/>
  <c r="H638"/>
  <c r="E413" i="4"/>
  <c r="E291"/>
  <c r="D287" i="1" s="1"/>
  <c r="D285"/>
  <c r="G46"/>
  <c r="H46"/>
  <c r="G102"/>
  <c r="H102"/>
  <c r="G148"/>
  <c r="H148"/>
  <c r="D289" i="4"/>
  <c r="F151"/>
  <c r="H17" i="3"/>
  <c r="C147" i="1"/>
  <c r="G346"/>
  <c r="H346"/>
  <c r="I21" i="3"/>
  <c r="D1046" i="1"/>
  <c r="E6" i="5"/>
  <c r="G220" i="1"/>
  <c r="H220"/>
  <c r="G294"/>
  <c r="H294"/>
  <c r="F298" i="4"/>
  <c r="D407"/>
  <c r="C293" i="1"/>
  <c r="G523"/>
  <c r="H523"/>
  <c r="D636" i="4"/>
  <c r="F528"/>
  <c r="C522" i="1"/>
  <c r="F175" i="5"/>
  <c r="C1152" i="1"/>
  <c r="F68" i="5"/>
  <c r="H21" i="3"/>
  <c r="C1046" i="1"/>
  <c r="G985"/>
  <c r="H985"/>
  <c r="G40"/>
  <c r="H40"/>
  <c r="G78"/>
  <c r="H78"/>
  <c r="G120"/>
  <c r="H120"/>
  <c r="G192"/>
  <c r="H192"/>
  <c r="G248"/>
  <c r="H248"/>
  <c r="G306"/>
  <c r="H306"/>
  <c r="G358"/>
  <c r="H358"/>
  <c r="H415"/>
  <c r="G415"/>
  <c r="G466"/>
  <c r="H466"/>
  <c r="G561"/>
  <c r="H561"/>
  <c r="E21" i="9"/>
  <c r="D635" i="4"/>
  <c r="E312" i="9"/>
  <c r="D412" i="4"/>
  <c r="D290"/>
  <c r="F6"/>
  <c r="H16" i="3"/>
  <c r="C2" i="1"/>
  <c r="D408" i="4"/>
  <c r="F350"/>
  <c r="C345" i="1"/>
  <c r="G587"/>
  <c r="H587"/>
  <c r="G1153"/>
  <c r="H1153"/>
  <c r="H1517"/>
  <c r="G1517"/>
  <c r="H11" i="3"/>
  <c r="E636" i="4"/>
  <c r="D630" i="1" s="1"/>
  <c r="D522"/>
  <c r="E639" i="4"/>
  <c r="E414"/>
  <c r="D409" i="1" s="1"/>
  <c r="D407"/>
  <c r="G285" i="9"/>
  <c r="E285" s="1"/>
  <c r="B285" s="1"/>
  <c r="G278"/>
  <c r="F6" i="5"/>
  <c r="C984" i="1"/>
  <c r="E635" i="4"/>
  <c r="D629" i="1" s="1"/>
  <c r="D414"/>
  <c r="H414" s="1"/>
  <c r="G1435"/>
  <c r="H1435"/>
  <c r="H9" i="3"/>
  <c r="G1124" i="1"/>
  <c r="H1124"/>
  <c r="E290" i="4"/>
  <c r="D286" i="1" s="1"/>
  <c r="D633" l="1"/>
  <c r="G345"/>
  <c r="H345"/>
  <c r="F408" i="4"/>
  <c r="C403" i="1"/>
  <c r="F290" i="4"/>
  <c r="C286" i="1"/>
  <c r="F635" i="4"/>
  <c r="C629" i="1"/>
  <c r="G1046"/>
  <c r="H1046"/>
  <c r="G293"/>
  <c r="H293"/>
  <c r="G147"/>
  <c r="H147"/>
  <c r="E640" i="4"/>
  <c r="E415"/>
  <c r="D410" i="1" s="1"/>
  <c r="D408"/>
  <c r="G414"/>
  <c r="K3" i="9"/>
  <c r="I9" i="3"/>
  <c r="N3" i="9"/>
  <c r="I11" i="3"/>
  <c r="G2" i="1"/>
  <c r="H2"/>
  <c r="D639" i="4"/>
  <c r="D414"/>
  <c r="F412"/>
  <c r="C407" i="1"/>
  <c r="B21" i="9"/>
  <c r="G1152" i="1"/>
  <c r="H1152"/>
  <c r="G522"/>
  <c r="H522"/>
  <c r="F636" i="4"/>
  <c r="C630" i="1"/>
  <c r="F407" i="4"/>
  <c r="C402" i="1"/>
  <c r="H278" i="9"/>
  <c r="E278" s="1"/>
  <c r="D984" i="1"/>
  <c r="G984" s="1"/>
  <c r="D291" i="4"/>
  <c r="F289"/>
  <c r="D413"/>
  <c r="C285" i="1"/>
  <c r="B278" i="9" l="1"/>
  <c r="E277"/>
  <c r="G285" i="1"/>
  <c r="H285"/>
  <c r="G407"/>
  <c r="H407"/>
  <c r="F414" i="4"/>
  <c r="C409" i="1"/>
  <c r="D640" i="4"/>
  <c r="D415"/>
  <c r="F413"/>
  <c r="C408" i="1"/>
  <c r="F291" i="4"/>
  <c r="C287" i="1"/>
  <c r="D641" i="4"/>
  <c r="F639"/>
  <c r="C633" i="1"/>
  <c r="G629"/>
  <c r="H629"/>
  <c r="G286"/>
  <c r="H286"/>
  <c r="G403"/>
  <c r="H403"/>
  <c r="H984"/>
  <c r="H8" i="3"/>
  <c r="G402" i="1"/>
  <c r="H402"/>
  <c r="G630"/>
  <c r="H630"/>
  <c r="E642" i="4"/>
  <c r="D634" i="1"/>
  <c r="E641" i="4"/>
  <c r="E645" l="1"/>
  <c r="D635" i="1"/>
  <c r="E646" i="4"/>
  <c r="D636" i="1"/>
  <c r="G633"/>
  <c r="H633"/>
  <c r="F641" i="4"/>
  <c r="C635" i="1"/>
  <c r="D642" i="4"/>
  <c r="F640"/>
  <c r="C634" i="1"/>
  <c r="M3" i="9"/>
  <c r="I8" i="3"/>
  <c r="G287" i="1"/>
  <c r="H287"/>
  <c r="G408"/>
  <c r="H408"/>
  <c r="F415" i="4"/>
  <c r="C410" i="1"/>
  <c r="G409"/>
  <c r="H409"/>
  <c r="G635" l="1"/>
  <c r="H635"/>
  <c r="I19" i="3"/>
  <c r="D640" i="1"/>
  <c r="I18" i="3"/>
  <c r="D639" i="1"/>
  <c r="G410"/>
  <c r="H410"/>
  <c r="G634"/>
  <c r="H634"/>
  <c r="D646" i="4"/>
  <c r="F642"/>
  <c r="C636" i="1"/>
  <c r="D645" i="4"/>
  <c r="F645" l="1"/>
  <c r="H18" i="3"/>
  <c r="C639" i="1"/>
  <c r="G276" i="9"/>
  <c r="E276" s="1"/>
  <c r="B276" s="1"/>
  <c r="G636" i="1"/>
  <c r="H636"/>
  <c r="F646" i="4"/>
  <c r="H19" i="3"/>
  <c r="C640" i="1"/>
  <c r="G640" l="1"/>
  <c r="H640"/>
  <c r="G639"/>
  <c r="H639"/>
  <c r="H7" i="3"/>
  <c r="J3" i="9" l="1"/>
  <c r="H274" l="1"/>
  <c r="M272"/>
  <c r="G274"/>
  <c r="E274" s="1"/>
  <c r="L272"/>
  <c r="F272" s="1"/>
  <c r="H18"/>
  <c r="G18"/>
  <c r="I17"/>
  <c r="G17"/>
  <c r="L16"/>
  <c r="G16"/>
  <c r="M15"/>
  <c r="H15"/>
  <c r="J17"/>
  <c r="J5"/>
  <c r="K6"/>
  <c r="I8"/>
  <c r="J9"/>
  <c r="K10"/>
  <c r="I12"/>
  <c r="J13"/>
  <c r="I5"/>
  <c r="J6"/>
  <c r="K7"/>
  <c r="I9"/>
  <c r="J10"/>
  <c r="K11"/>
  <c r="I13"/>
  <c r="G15"/>
  <c r="E15" s="1"/>
  <c r="H16"/>
  <c r="H17"/>
  <c r="K13"/>
  <c r="L15"/>
  <c r="I6"/>
  <c r="J7"/>
  <c r="K8"/>
  <c r="J11"/>
  <c r="K12"/>
  <c r="K5"/>
  <c r="I7"/>
  <c r="J8"/>
  <c r="K9"/>
  <c r="I11"/>
  <c r="E11" s="1"/>
  <c r="B11" s="1"/>
  <c r="J12"/>
  <c r="M16"/>
  <c r="F15" l="1"/>
  <c r="E18"/>
  <c r="B18" s="1"/>
  <c r="E9"/>
  <c r="B9" s="1"/>
  <c r="E16"/>
  <c r="B15"/>
  <c r="B274"/>
  <c r="E20"/>
  <c r="I7" i="3" s="1"/>
  <c r="E17" i="9"/>
  <c r="B17" s="1"/>
  <c r="E7"/>
  <c r="B7" s="1"/>
  <c r="E6"/>
  <c r="B6" s="1"/>
  <c r="E13"/>
  <c r="B13" s="1"/>
  <c r="E10"/>
  <c r="B10" s="1"/>
  <c r="E5"/>
  <c r="E12"/>
  <c r="B12" s="1"/>
  <c r="F16"/>
  <c r="F14" s="1"/>
  <c r="B272"/>
  <c r="F20"/>
  <c r="E8"/>
  <c r="B8" s="1"/>
  <c r="F3" l="1"/>
  <c r="B5"/>
  <c r="E4"/>
  <c r="B16"/>
  <c r="E14"/>
  <c r="E3"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<sst xmlns="http://schemas.openxmlformats.org/spreadsheetml/2006/main" count="4374" uniqueCount="3426">
  <si>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</si>
  <si>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</si>
  <si>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</si>
  <si>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</si>
  <si>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</si>
  <si>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</si>
  <si>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</si>
  <si>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</si>
  <si>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</si>
  <si>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</si>
  <si>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</si>
  <si>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</si>
  <si>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</si>
  <si>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</si>
  <si>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</si>
  <si>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</si>
  <si>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</si>
  <si>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</si>
  <si>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</si>
  <si>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</si>
  <si>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</si>
  <si>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</si>
  <si>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</si>
  <si>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</si>
  <si>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</si>
  <si>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</si>
  <si>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</si>
  <si>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</si>
  <si>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</si>
  <si>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</si>
  <si>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</si>
  <si>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MIHOVLJAN</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</si>
  <si>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</si>
  <si>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</si>
  <si>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</si>
  <si>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</si>
  <si>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</si>
  <si>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</si>
  <si>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</si>
  <si>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</si>
  <si>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</si>
  <si>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</si>
  <si>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</si>
  <si>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</si>
  <si>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</si>
  <si>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</si>
  <si>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</si>
  <si>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</si>
  <si>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</si>
  <si>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37695 - OPĆINA MIHOVLJAN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</si>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</sst>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2341293.5900000008</v>
      </c>
      <c r="D2" s="6">
        <f>'PR-RAS'!E6</f>
        <v>1412724.19</v>
      </c>
      <c r="E2" s="6">
        <v>0</v>
      </c>
      <c r="F2" s="6">
        <v>0</v>
      </c>
      <c r="G2" s="7">
        <f t="shared" ref="G2:G264" si="0">(B2/1000)*(C2*1+D2*2)</f>
        <v>5166.7419700000009</v>
      </c>
      <c r="H2" s="7">
        <f t="shared" ref="H2:H264" si="1">ABS(C2-ROUND(C2,0))+ABS(D2-ROUND(D2,0))</f>
        <v>0.59999999916180968</v>
      </c>
      <c r="I2" s="8">
        <v>0</v>
      </c>
      <c r="J2" s="3"/>
      <c r="K2" s="4"/>
      <c r="L2" s="4"/>
      <c r="M2" s="4"/>
      <c r="N2" s="4"/>
      <c r="O2" s="4"/>
      <c r="P2" s="4"/>
      <c r="Q2" s="4"/>
      <c r="R2" s="4"/>
      <c r="S2" s="4"/>
      <c r="T2" s="4"/>
      <c r="U2" s="4"/>
      <c r="V2" s="4"/>
      <c r="W2" s="4"/>
      <c r="X2" s="4"/>
      <c r="Y2" s="4"/>
      <c r="Z2" s="4"/>
    </row>
    <row r="3" spans="1:26" ht="12.75" customHeight="1">
      <c r="A3" s="9">
        <v>151</v>
      </c>
      <c r="B3" s="1">
        <v>2</v>
      </c>
      <c r="C3" s="1">
        <f>'PR-RAS'!D7</f>
        <v>597903.1100000001</v>
      </c>
      <c r="D3" s="1">
        <f>'PR-RAS'!E7</f>
        <v>730671.94</v>
      </c>
      <c r="E3" s="1">
        <v>0</v>
      </c>
      <c r="F3" s="1">
        <v>0</v>
      </c>
      <c r="G3" s="2">
        <f t="shared" si="0"/>
        <v>4118.4939800000002</v>
      </c>
      <c r="H3" s="2">
        <f t="shared" si="1"/>
        <v>0.17000000015832484</v>
      </c>
      <c r="I3" s="10">
        <v>0</v>
      </c>
      <c r="J3" s="3"/>
      <c r="K3" s="4"/>
      <c r="L3" s="4"/>
      <c r="M3" s="4"/>
      <c r="N3" s="4"/>
      <c r="O3" s="4"/>
      <c r="P3" s="4"/>
      <c r="Q3" s="4"/>
      <c r="R3" s="4"/>
      <c r="S3" s="4"/>
      <c r="T3" s="4"/>
      <c r="U3" s="4"/>
      <c r="V3" s="4"/>
      <c r="W3" s="4"/>
      <c r="X3" s="4"/>
      <c r="Y3" s="4"/>
      <c r="Z3" s="4"/>
    </row>
    <row r="4" spans="1:26" ht="12.75" customHeight="1">
      <c r="A4" s="9">
        <v>151</v>
      </c>
      <c r="B4" s="1">
        <v>3</v>
      </c>
      <c r="C4" s="1">
        <f>'PR-RAS'!D8</f>
        <v>575313.74000000011</v>
      </c>
      <c r="D4" s="1">
        <f>'PR-RAS'!E8</f>
        <v>700111.69</v>
      </c>
      <c r="E4" s="1">
        <v>0</v>
      </c>
      <c r="F4" s="1">
        <v>0</v>
      </c>
      <c r="G4" s="2">
        <f t="shared" si="0"/>
        <v>5926.6113600000008</v>
      </c>
      <c r="H4" s="2">
        <f t="shared" si="1"/>
        <v>0.56999999994877726</v>
      </c>
      <c r="I4" s="10">
        <v>0</v>
      </c>
      <c r="J4" s="3"/>
      <c r="K4" s="4"/>
      <c r="L4" s="4"/>
      <c r="M4" s="4"/>
      <c r="N4" s="4"/>
      <c r="O4" s="4"/>
      <c r="P4" s="4"/>
      <c r="Q4" s="4"/>
      <c r="R4" s="4"/>
      <c r="S4" s="4"/>
      <c r="T4" s="4"/>
      <c r="U4" s="4"/>
      <c r="V4" s="4"/>
      <c r="W4" s="4"/>
      <c r="X4" s="4"/>
      <c r="Y4" s="4"/>
      <c r="Z4" s="4"/>
    </row>
    <row r="5" spans="1:26" ht="12.75" customHeight="1">
      <c r="A5" s="9">
        <v>151</v>
      </c>
      <c r="B5" s="1">
        <v>4</v>
      </c>
      <c r="C5" s="1">
        <f>'PR-RAS'!D9</f>
        <v>553717.38</v>
      </c>
      <c r="D5" s="1">
        <f>'PR-RAS'!E9</f>
        <v>653839.27</v>
      </c>
      <c r="E5" s="1">
        <v>0</v>
      </c>
      <c r="F5" s="1">
        <v>0</v>
      </c>
      <c r="G5" s="2">
        <f t="shared" si="0"/>
        <v>7445.5836799999997</v>
      </c>
      <c r="H5" s="2">
        <f t="shared" si="1"/>
        <v>0.65000000002328306</v>
      </c>
      <c r="I5" s="10">
        <v>0</v>
      </c>
      <c r="J5" s="3"/>
      <c r="K5" s="4"/>
      <c r="L5" s="4"/>
      <c r="M5" s="4"/>
      <c r="N5" s="4"/>
      <c r="O5" s="4"/>
      <c r="P5" s="4"/>
      <c r="Q5" s="4"/>
      <c r="R5" s="4"/>
      <c r="S5" s="4"/>
      <c r="T5" s="4"/>
      <c r="U5" s="4"/>
      <c r="V5" s="4"/>
      <c r="W5" s="4"/>
      <c r="X5" s="4"/>
      <c r="Y5" s="4"/>
      <c r="Z5" s="4"/>
    </row>
    <row r="6" spans="1:26" ht="12.75" customHeight="1">
      <c r="A6" s="9">
        <v>151</v>
      </c>
      <c r="B6" s="1">
        <v>5</v>
      </c>
      <c r="C6" s="1">
        <f>'PR-RAS'!D10</f>
        <v>84361.17</v>
      </c>
      <c r="D6" s="1">
        <f>'PR-RAS'!E10</f>
        <v>51683.38</v>
      </c>
      <c r="E6" s="1">
        <v>0</v>
      </c>
      <c r="F6" s="1">
        <v>0</v>
      </c>
      <c r="G6" s="2">
        <f t="shared" si="0"/>
        <v>938.63964999999996</v>
      </c>
      <c r="H6" s="2">
        <f t="shared" si="1"/>
        <v>0.54999999999563443</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8927.9699999999993</v>
      </c>
      <c r="E7" s="1">
        <v>0</v>
      </c>
      <c r="F7" s="1">
        <v>0</v>
      </c>
      <c r="G7" s="2">
        <f t="shared" si="0"/>
        <v>107.13564</v>
      </c>
      <c r="H7" s="2">
        <f t="shared" si="1"/>
        <v>3.0000000000654836E-2</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37061.49</v>
      </c>
      <c r="E8" s="1">
        <v>0</v>
      </c>
      <c r="F8" s="1">
        <v>0</v>
      </c>
      <c r="G8" s="2">
        <f t="shared" si="0"/>
        <v>518.86086</v>
      </c>
      <c r="H8" s="2">
        <f t="shared" si="1"/>
        <v>0.48999999999796273</v>
      </c>
      <c r="I8" s="10">
        <v>0</v>
      </c>
      <c r="J8" s="3"/>
      <c r="K8" s="4"/>
      <c r="L8" s="4"/>
      <c r="M8" s="4"/>
      <c r="N8" s="4"/>
      <c r="O8" s="4"/>
      <c r="P8" s="4"/>
      <c r="Q8" s="4"/>
      <c r="R8" s="4"/>
      <c r="S8" s="4"/>
      <c r="T8" s="4"/>
      <c r="U8" s="4"/>
      <c r="V8" s="4"/>
      <c r="W8" s="4"/>
      <c r="X8" s="4"/>
      <c r="Y8" s="4"/>
      <c r="Z8" s="4"/>
    </row>
    <row r="9" spans="1:26" ht="12.75" customHeight="1">
      <c r="A9" s="9">
        <v>151</v>
      </c>
      <c r="B9" s="1">
        <v>8</v>
      </c>
      <c r="C9" s="1">
        <f>'PR-RAS'!D13</f>
        <v>24919.78</v>
      </c>
      <c r="D9" s="1">
        <f>'PR-RAS'!E13</f>
        <v>0</v>
      </c>
      <c r="E9" s="1">
        <v>0</v>
      </c>
      <c r="F9" s="1">
        <v>0</v>
      </c>
      <c r="G9" s="2">
        <f t="shared" si="0"/>
        <v>199.35824</v>
      </c>
      <c r="H9" s="2">
        <f t="shared" si="1"/>
        <v>0.22000000000116415</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87684.59</v>
      </c>
      <c r="D11" s="1">
        <f>'PR-RAS'!E15</f>
        <v>51400.42</v>
      </c>
      <c r="E11" s="1">
        <v>0</v>
      </c>
      <c r="F11" s="1">
        <v>0</v>
      </c>
      <c r="G11" s="2">
        <f t="shared" si="0"/>
        <v>1904.8543</v>
      </c>
      <c r="H11" s="2">
        <f t="shared" si="1"/>
        <v>0.83000000000174623</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20389.800000000003</v>
      </c>
      <c r="D19" s="1">
        <f>'PR-RAS'!E23</f>
        <v>29254.22</v>
      </c>
      <c r="E19" s="1">
        <v>0</v>
      </c>
      <c r="F19" s="1">
        <v>0</v>
      </c>
      <c r="G19" s="2">
        <f t="shared" si="0"/>
        <v>1420.16832</v>
      </c>
      <c r="H19" s="2">
        <f t="shared" si="1"/>
        <v>0.41999999999825377</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12607.53</v>
      </c>
      <c r="D20" s="1">
        <f>'PR-RAS'!E24</f>
        <v>13180.73</v>
      </c>
      <c r="E20" s="1">
        <v>0</v>
      </c>
      <c r="F20" s="1">
        <v>0</v>
      </c>
      <c r="G20" s="2">
        <f t="shared" si="0"/>
        <v>740.41080999999997</v>
      </c>
      <c r="H20" s="2">
        <f t="shared" si="1"/>
        <v>0.73999999999978172</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7782.27</v>
      </c>
      <c r="D23" s="1">
        <f>'PR-RAS'!E27</f>
        <v>16073.49</v>
      </c>
      <c r="E23" s="1">
        <v>0</v>
      </c>
      <c r="F23" s="1">
        <v>0</v>
      </c>
      <c r="G23" s="2">
        <f t="shared" si="0"/>
        <v>878.44349999999997</v>
      </c>
      <c r="H23" s="2">
        <f t="shared" si="1"/>
        <v>0.76000000000021828</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2199.5700000000002</v>
      </c>
      <c r="D25" s="1">
        <f>'PR-RAS'!E29</f>
        <v>1306.03</v>
      </c>
      <c r="E25" s="1">
        <v>0</v>
      </c>
      <c r="F25" s="1">
        <v>0</v>
      </c>
      <c r="G25" s="2">
        <f t="shared" si="0"/>
        <v>115.47912000000001</v>
      </c>
      <c r="H25" s="2">
        <f t="shared" si="1"/>
        <v>0.45999999999980901</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2199.5700000000002</v>
      </c>
      <c r="D27" s="1">
        <f>'PR-RAS'!E31</f>
        <v>1306.03</v>
      </c>
      <c r="E27" s="1">
        <v>0</v>
      </c>
      <c r="F27" s="1">
        <v>0</v>
      </c>
      <c r="G27" s="2">
        <f t="shared" si="0"/>
        <v>125.10238</v>
      </c>
      <c r="H27" s="2">
        <f t="shared" si="1"/>
        <v>0.45999999999980901</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1551873.21</v>
      </c>
      <c r="D46" s="1">
        <f>'PR-RAS'!E50</f>
        <v>465229.7</v>
      </c>
      <c r="E46" s="1">
        <v>0</v>
      </c>
      <c r="F46" s="1">
        <v>0</v>
      </c>
      <c r="G46" s="2">
        <f t="shared" si="0"/>
        <v>111704.96745</v>
      </c>
      <c r="H46" s="2">
        <f t="shared" si="1"/>
        <v>0.50999999995110556</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384757.64</v>
      </c>
      <c r="D55" s="1">
        <f>'PR-RAS'!E59</f>
        <v>429967.03</v>
      </c>
      <c r="E55" s="1">
        <v>0</v>
      </c>
      <c r="F55" s="1">
        <v>0</v>
      </c>
      <c r="G55" s="2">
        <f t="shared" si="0"/>
        <v>67213.351800000004</v>
      </c>
      <c r="H55" s="2">
        <f t="shared" si="1"/>
        <v>0.39000000001396984</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247113.08</v>
      </c>
      <c r="D56" s="1">
        <f>'PR-RAS'!E60</f>
        <v>299767.03000000003</v>
      </c>
      <c r="E56" s="1">
        <v>0</v>
      </c>
      <c r="F56" s="1">
        <v>0</v>
      </c>
      <c r="G56" s="2">
        <f t="shared" si="0"/>
        <v>46565.592700000001</v>
      </c>
      <c r="H56" s="2">
        <f t="shared" si="1"/>
        <v>0.11000000001513399</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137644.56</v>
      </c>
      <c r="D57" s="1">
        <f>'PR-RAS'!E61</f>
        <v>130200</v>
      </c>
      <c r="E57" s="1">
        <v>0</v>
      </c>
      <c r="F57" s="1">
        <v>0</v>
      </c>
      <c r="G57" s="2">
        <f t="shared" si="0"/>
        <v>22290.495360000001</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18778</v>
      </c>
      <c r="D64" s="1">
        <f>'PR-RAS'!E68</f>
        <v>35262.67</v>
      </c>
      <c r="E64" s="1">
        <v>0</v>
      </c>
      <c r="F64" s="1">
        <v>0</v>
      </c>
      <c r="G64" s="2">
        <f t="shared" si="0"/>
        <v>5626.11042</v>
      </c>
      <c r="H64" s="2">
        <f t="shared" si="1"/>
        <v>0.33000000000174623</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18778</v>
      </c>
      <c r="D65" s="1">
        <f>'PR-RAS'!E69</f>
        <v>35262.67</v>
      </c>
      <c r="E65" s="1">
        <v>0</v>
      </c>
      <c r="F65" s="1">
        <v>0</v>
      </c>
      <c r="G65" s="2">
        <f t="shared" si="0"/>
        <v>5715.4137599999995</v>
      </c>
      <c r="H65" s="2">
        <f t="shared" si="1"/>
        <v>0.33000000000174623</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1148337.57</v>
      </c>
      <c r="D70" s="1">
        <f>'PR-RAS'!E74</f>
        <v>0</v>
      </c>
      <c r="E70" s="1">
        <v>0</v>
      </c>
      <c r="F70" s="1">
        <v>0</v>
      </c>
      <c r="G70" s="2">
        <f t="shared" si="0"/>
        <v>79235.292330000011</v>
      </c>
      <c r="H70" s="2">
        <f t="shared" si="1"/>
        <v>0.42999999993480742</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1148337.57</v>
      </c>
      <c r="D72" s="1">
        <f>'PR-RAS'!E76</f>
        <v>0</v>
      </c>
      <c r="E72" s="1">
        <v>0</v>
      </c>
      <c r="F72" s="1">
        <v>0</v>
      </c>
      <c r="G72" s="2">
        <f t="shared" si="0"/>
        <v>81531.967470000003</v>
      </c>
      <c r="H72" s="2">
        <f t="shared" si="1"/>
        <v>0.42999999993480742</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21035.16</v>
      </c>
      <c r="D78" s="1">
        <f>'PR-RAS'!E82</f>
        <v>20641.780000000002</v>
      </c>
      <c r="E78" s="1">
        <v>0</v>
      </c>
      <c r="F78" s="1">
        <v>0</v>
      </c>
      <c r="G78" s="2">
        <f t="shared" si="0"/>
        <v>4798.54144</v>
      </c>
      <c r="H78" s="2">
        <f t="shared" si="1"/>
        <v>0.37999999999738066</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364.04</v>
      </c>
      <c r="D79" s="1">
        <f>'PR-RAS'!E83</f>
        <v>433.74</v>
      </c>
      <c r="E79" s="1">
        <v>0</v>
      </c>
      <c r="F79" s="1">
        <v>0</v>
      </c>
      <c r="G79" s="2">
        <f t="shared" si="0"/>
        <v>96.05856</v>
      </c>
      <c r="H79" s="2">
        <f t="shared" si="1"/>
        <v>0.30000000000001137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364.04</v>
      </c>
      <c r="D81" s="1">
        <f>'PR-RAS'!E85</f>
        <v>3.69</v>
      </c>
      <c r="E81" s="1">
        <v>0</v>
      </c>
      <c r="F81" s="1">
        <v>0</v>
      </c>
      <c r="G81" s="2">
        <f t="shared" si="0"/>
        <v>29.713600000000003</v>
      </c>
      <c r="H81" s="2">
        <f t="shared" si="1"/>
        <v>0.35000000000002052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430.05</v>
      </c>
      <c r="E82" s="1">
        <v>0</v>
      </c>
      <c r="F82" s="1">
        <v>0</v>
      </c>
      <c r="G82" s="2">
        <f t="shared" si="0"/>
        <v>69.66810000000001</v>
      </c>
      <c r="H82" s="2">
        <f t="shared" si="1"/>
        <v>5.0000000000011369E-2</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20671.12</v>
      </c>
      <c r="D87" s="1">
        <f>'PR-RAS'!E91</f>
        <v>20208.04</v>
      </c>
      <c r="E87" s="1">
        <v>0</v>
      </c>
      <c r="F87" s="1">
        <v>0</v>
      </c>
      <c r="G87" s="2">
        <f t="shared" si="0"/>
        <v>5253.4991999999993</v>
      </c>
      <c r="H87" s="2">
        <f t="shared" si="1"/>
        <v>0.15999999999985448</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2307.2800000000002</v>
      </c>
      <c r="D88" s="1">
        <f>'PR-RAS'!E92</f>
        <v>2394.31</v>
      </c>
      <c r="E88" s="1">
        <v>0</v>
      </c>
      <c r="F88" s="1">
        <v>0</v>
      </c>
      <c r="G88" s="2">
        <f t="shared" si="0"/>
        <v>617.34329999999989</v>
      </c>
      <c r="H88" s="2">
        <f t="shared" si="1"/>
        <v>0.59000000000014552</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17267.2</v>
      </c>
      <c r="D89" s="1">
        <f>'PR-RAS'!E93</f>
        <v>16954.62</v>
      </c>
      <c r="E89" s="1">
        <v>0</v>
      </c>
      <c r="F89" s="1">
        <v>0</v>
      </c>
      <c r="G89" s="2">
        <f t="shared" si="0"/>
        <v>4503.5267199999998</v>
      </c>
      <c r="H89" s="2">
        <f t="shared" si="1"/>
        <v>0.58000000000174623</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0.89</v>
      </c>
      <c r="D90" s="1">
        <f>'PR-RAS'!E94</f>
        <v>1.1200000000000001</v>
      </c>
      <c r="E90" s="1">
        <v>0</v>
      </c>
      <c r="F90" s="1">
        <v>0</v>
      </c>
      <c r="G90" s="2">
        <f t="shared" si="0"/>
        <v>0.27857000000000004</v>
      </c>
      <c r="H90" s="2">
        <f t="shared" si="1"/>
        <v>0.23000000000000009</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1095.75</v>
      </c>
      <c r="D93" s="1">
        <f>'PR-RAS'!E97</f>
        <v>857.99</v>
      </c>
      <c r="E93" s="1">
        <v>0</v>
      </c>
      <c r="F93" s="1">
        <v>0</v>
      </c>
      <c r="G93" s="2">
        <f t="shared" si="0"/>
        <v>258.67916000000002</v>
      </c>
      <c r="H93" s="2">
        <f t="shared" si="1"/>
        <v>0.25999999999999091</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155664.44</v>
      </c>
      <c r="D102" s="1">
        <f>'PR-RAS'!E106</f>
        <v>184332.98</v>
      </c>
      <c r="E102" s="1">
        <v>0</v>
      </c>
      <c r="F102" s="1">
        <v>0</v>
      </c>
      <c r="G102" s="2">
        <f t="shared" si="0"/>
        <v>52957.370400000007</v>
      </c>
      <c r="H102" s="2">
        <f t="shared" si="1"/>
        <v>0.45999999999185093</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48760.770000000004</v>
      </c>
      <c r="D103" s="1">
        <f>'PR-RAS'!E107</f>
        <v>37331.54</v>
      </c>
      <c r="E103" s="1">
        <v>0</v>
      </c>
      <c r="F103" s="1">
        <v>0</v>
      </c>
      <c r="G103" s="2">
        <f t="shared" si="0"/>
        <v>12589.2327</v>
      </c>
      <c r="H103" s="2">
        <f t="shared" si="1"/>
        <v>0.68999999999505235</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48755.86</v>
      </c>
      <c r="D105" s="1">
        <f>'PR-RAS'!E109</f>
        <v>37331.54</v>
      </c>
      <c r="E105" s="1">
        <v>0</v>
      </c>
      <c r="F105" s="1">
        <v>0</v>
      </c>
      <c r="G105" s="2">
        <f t="shared" si="0"/>
        <v>12835.56976</v>
      </c>
      <c r="H105" s="2">
        <f t="shared" si="1"/>
        <v>0.59999999999854481</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4.91</v>
      </c>
      <c r="D106" s="1">
        <f>'PR-RAS'!E110</f>
        <v>0</v>
      </c>
      <c r="E106" s="1">
        <v>0</v>
      </c>
      <c r="F106" s="1">
        <v>0</v>
      </c>
      <c r="G106" s="2">
        <f t="shared" si="0"/>
        <v>0.51554999999999995</v>
      </c>
      <c r="H106" s="2">
        <f t="shared" si="1"/>
        <v>8.9999999999999858E-2</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60996.83</v>
      </c>
      <c r="D108" s="1">
        <f>'PR-RAS'!E112</f>
        <v>101141.48000000001</v>
      </c>
      <c r="E108" s="1">
        <v>0</v>
      </c>
      <c r="F108" s="1">
        <v>0</v>
      </c>
      <c r="G108" s="2">
        <f t="shared" si="0"/>
        <v>28170.937530000003</v>
      </c>
      <c r="H108" s="2">
        <f t="shared" si="1"/>
        <v>0.65000000000873115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69.25</v>
      </c>
      <c r="D110" s="1">
        <f>'PR-RAS'!E114</f>
        <v>299.14999999999998</v>
      </c>
      <c r="E110" s="1">
        <v>0</v>
      </c>
      <c r="F110" s="1">
        <v>0</v>
      </c>
      <c r="G110" s="2">
        <f t="shared" si="0"/>
        <v>72.762949999999989</v>
      </c>
      <c r="H110" s="2">
        <f t="shared" si="1"/>
        <v>0.39999999999997726</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40.97</v>
      </c>
      <c r="D111" s="1">
        <f>'PR-RAS'!E115</f>
        <v>286.12</v>
      </c>
      <c r="E111" s="1">
        <v>0</v>
      </c>
      <c r="F111" s="1">
        <v>0</v>
      </c>
      <c r="G111" s="2">
        <f t="shared" si="0"/>
        <v>67.453100000000006</v>
      </c>
      <c r="H111" s="2">
        <f t="shared" si="1"/>
        <v>0.15000000000000568</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60886.61</v>
      </c>
      <c r="D113" s="1">
        <f>'PR-RAS'!E117</f>
        <v>100556.21</v>
      </c>
      <c r="E113" s="1">
        <v>0</v>
      </c>
      <c r="F113" s="1">
        <v>0</v>
      </c>
      <c r="G113" s="2">
        <f t="shared" si="0"/>
        <v>29343.891360000005</v>
      </c>
      <c r="H113" s="2">
        <f t="shared" si="1"/>
        <v>0.60000000000582077</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45906.840000000004</v>
      </c>
      <c r="D116" s="1">
        <f>'PR-RAS'!E120</f>
        <v>45859.96</v>
      </c>
      <c r="E116" s="1">
        <v>0</v>
      </c>
      <c r="F116" s="1">
        <v>0</v>
      </c>
      <c r="G116" s="2">
        <f t="shared" si="0"/>
        <v>15827.077400000002</v>
      </c>
      <c r="H116" s="2">
        <f t="shared" si="1"/>
        <v>0.19999999999708962</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213.8</v>
      </c>
      <c r="D117" s="1">
        <f>'PR-RAS'!E121</f>
        <v>1213.29</v>
      </c>
      <c r="E117" s="1">
        <v>0</v>
      </c>
      <c r="F117" s="1">
        <v>0</v>
      </c>
      <c r="G117" s="2">
        <f t="shared" si="0"/>
        <v>306.28408000000002</v>
      </c>
      <c r="H117" s="2">
        <f t="shared" si="1"/>
        <v>0.48999999999995225</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45693.04</v>
      </c>
      <c r="D118" s="1">
        <f>'PR-RAS'!E122</f>
        <v>44646.67</v>
      </c>
      <c r="E118" s="1">
        <v>0</v>
      </c>
      <c r="F118" s="1">
        <v>0</v>
      </c>
      <c r="G118" s="2">
        <f t="shared" si="0"/>
        <v>15793.406460000002</v>
      </c>
      <c r="H118" s="2">
        <f t="shared" si="1"/>
        <v>0.37000000000261934</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14412.22</v>
      </c>
      <c r="D120" s="1">
        <f>'PR-RAS'!E124</f>
        <v>11847.79</v>
      </c>
      <c r="E120" s="1">
        <v>0</v>
      </c>
      <c r="F120" s="1">
        <v>0</v>
      </c>
      <c r="G120" s="2">
        <f t="shared" si="0"/>
        <v>4534.8281999999999</v>
      </c>
      <c r="H120" s="2">
        <f t="shared" si="1"/>
        <v>0.42999999999847205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14412.22</v>
      </c>
      <c r="D121" s="1">
        <f>'PR-RAS'!E125</f>
        <v>11847.79</v>
      </c>
      <c r="E121" s="1">
        <v>0</v>
      </c>
      <c r="F121" s="1">
        <v>0</v>
      </c>
      <c r="G121" s="2">
        <f t="shared" si="0"/>
        <v>4572.9360000000006</v>
      </c>
      <c r="H121" s="2">
        <f t="shared" si="1"/>
        <v>0.42999999999847205</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14412.22</v>
      </c>
      <c r="D123" s="1">
        <f>'PR-RAS'!E127</f>
        <v>11847.79</v>
      </c>
      <c r="E123" s="1">
        <v>0</v>
      </c>
      <c r="F123" s="1">
        <v>0</v>
      </c>
      <c r="G123" s="2">
        <f t="shared" si="0"/>
        <v>4649.1516000000001</v>
      </c>
      <c r="H123" s="2">
        <f t="shared" si="1"/>
        <v>0.42999999999847205</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405.45</v>
      </c>
      <c r="D135" s="1">
        <f>'PR-RAS'!E139</f>
        <v>0</v>
      </c>
      <c r="E135" s="1">
        <v>0</v>
      </c>
      <c r="F135" s="1">
        <v>0</v>
      </c>
      <c r="G135" s="2">
        <f t="shared" si="0"/>
        <v>54.330300000000001</v>
      </c>
      <c r="H135" s="2">
        <f t="shared" si="1"/>
        <v>0.44999999999998863</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405.45</v>
      </c>
      <c r="D136" s="1">
        <f>'PR-RAS'!E140</f>
        <v>0</v>
      </c>
      <c r="E136" s="1">
        <v>0</v>
      </c>
      <c r="F136" s="1">
        <v>0</v>
      </c>
      <c r="G136" s="2">
        <f t="shared" si="0"/>
        <v>54.735750000000003</v>
      </c>
      <c r="H136" s="2">
        <f t="shared" si="1"/>
        <v>0.44999999999998863</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405.45</v>
      </c>
      <c r="D145" s="1">
        <f>'PR-RAS'!E149</f>
        <v>0</v>
      </c>
      <c r="E145" s="1">
        <v>0</v>
      </c>
      <c r="F145" s="1">
        <v>0</v>
      </c>
      <c r="G145" s="2">
        <f t="shared" si="0"/>
        <v>58.384799999999991</v>
      </c>
      <c r="H145" s="2">
        <f t="shared" si="1"/>
        <v>0.44999999999998863</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701378.23</v>
      </c>
      <c r="D147" s="1">
        <f>'PR-RAS'!E151</f>
        <v>920897.44</v>
      </c>
      <c r="E147" s="1">
        <v>0</v>
      </c>
      <c r="F147" s="1">
        <v>0</v>
      </c>
      <c r="G147" s="2">
        <f t="shared" si="0"/>
        <v>371303.27405999997</v>
      </c>
      <c r="H147" s="2">
        <f t="shared" si="1"/>
        <v>0.66999999992549419</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248343.12000000002</v>
      </c>
      <c r="D148" s="1">
        <f>'PR-RAS'!E152</f>
        <v>352785.28999999992</v>
      </c>
      <c r="E148" s="1">
        <v>0</v>
      </c>
      <c r="F148" s="1">
        <v>0</v>
      </c>
      <c r="G148" s="2">
        <f t="shared" si="0"/>
        <v>140225.31389999998</v>
      </c>
      <c r="H148" s="2">
        <f t="shared" si="1"/>
        <v>0.4099999999452848</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202899.7</v>
      </c>
      <c r="D149" s="1">
        <f>'PR-RAS'!E153</f>
        <v>296320.46999999997</v>
      </c>
      <c r="E149" s="1">
        <v>0</v>
      </c>
      <c r="F149" s="1">
        <v>0</v>
      </c>
      <c r="G149" s="2">
        <f t="shared" si="0"/>
        <v>117740.01471999998</v>
      </c>
      <c r="H149" s="2">
        <f t="shared" si="1"/>
        <v>0.76999999996041879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202899.7</v>
      </c>
      <c r="D150" s="1">
        <f>'PR-RAS'!E154</f>
        <v>296320.46999999997</v>
      </c>
      <c r="E150" s="1">
        <v>0</v>
      </c>
      <c r="F150" s="1">
        <v>0</v>
      </c>
      <c r="G150" s="2">
        <f t="shared" si="0"/>
        <v>118535.55535999998</v>
      </c>
      <c r="H150" s="2">
        <f t="shared" si="1"/>
        <v>0.76999999996041879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15449.1</v>
      </c>
      <c r="D154" s="1">
        <f>'PR-RAS'!E158</f>
        <v>18143.41</v>
      </c>
      <c r="E154" s="1">
        <v>0</v>
      </c>
      <c r="F154" s="1">
        <v>0</v>
      </c>
      <c r="G154" s="2">
        <f t="shared" si="0"/>
        <v>7915.5957599999992</v>
      </c>
      <c r="H154" s="2">
        <f t="shared" si="1"/>
        <v>0.51000000000021828</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29994.32</v>
      </c>
      <c r="D155" s="1">
        <f>'PR-RAS'!E159</f>
        <v>38321.410000000003</v>
      </c>
      <c r="E155" s="1">
        <v>0</v>
      </c>
      <c r="F155" s="1">
        <v>0</v>
      </c>
      <c r="G155" s="2">
        <f t="shared" si="0"/>
        <v>16422.119560000003</v>
      </c>
      <c r="H155" s="2">
        <f t="shared" si="1"/>
        <v>0.73000000000320142</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29994.32</v>
      </c>
      <c r="D157" s="1">
        <f>'PR-RAS'!E161</f>
        <v>38321.410000000003</v>
      </c>
      <c r="E157" s="1">
        <v>0</v>
      </c>
      <c r="F157" s="1">
        <v>0</v>
      </c>
      <c r="G157" s="2">
        <f t="shared" si="0"/>
        <v>16635.393840000001</v>
      </c>
      <c r="H157" s="2">
        <f t="shared" si="1"/>
        <v>0.73000000000320142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308568.68999999994</v>
      </c>
      <c r="D159" s="1">
        <f>'PR-RAS'!E163</f>
        <v>343975.62</v>
      </c>
      <c r="E159" s="1">
        <v>0</v>
      </c>
      <c r="F159" s="1">
        <v>0</v>
      </c>
      <c r="G159" s="2">
        <f t="shared" si="0"/>
        <v>157450.14893999998</v>
      </c>
      <c r="H159" s="2">
        <f t="shared" si="1"/>
        <v>0.69000000006053597</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8938.2900000000009</v>
      </c>
      <c r="D160" s="1">
        <f>'PR-RAS'!E164</f>
        <v>10705.25</v>
      </c>
      <c r="E160" s="1">
        <v>0</v>
      </c>
      <c r="F160" s="1">
        <v>0</v>
      </c>
      <c r="G160" s="2">
        <f t="shared" si="0"/>
        <v>4825.4576100000004</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744.36</v>
      </c>
      <c r="D161" s="1">
        <f>'PR-RAS'!E165</f>
        <v>691.86</v>
      </c>
      <c r="E161" s="1">
        <v>0</v>
      </c>
      <c r="F161" s="1">
        <v>0</v>
      </c>
      <c r="G161" s="2">
        <f t="shared" si="0"/>
        <v>340.49279999999999</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3915.05</v>
      </c>
      <c r="D162" s="1">
        <f>'PR-RAS'!E166</f>
        <v>6020.73</v>
      </c>
      <c r="E162" s="1">
        <v>0</v>
      </c>
      <c r="F162" s="1">
        <v>0</v>
      </c>
      <c r="G162" s="2">
        <f t="shared" si="0"/>
        <v>2568.99811</v>
      </c>
      <c r="H162" s="2">
        <f t="shared" si="1"/>
        <v>0.32000000000061846</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982.75</v>
      </c>
      <c r="D163" s="1">
        <f>'PR-RAS'!E167</f>
        <v>1744.86</v>
      </c>
      <c r="E163" s="1">
        <v>0</v>
      </c>
      <c r="F163" s="1">
        <v>0</v>
      </c>
      <c r="G163" s="2">
        <f t="shared" si="0"/>
        <v>724.54013999999995</v>
      </c>
      <c r="H163" s="2">
        <f t="shared" si="1"/>
        <v>0.39000000000010004</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3296.13</v>
      </c>
      <c r="D164" s="1">
        <f>'PR-RAS'!E168</f>
        <v>2247.8000000000002</v>
      </c>
      <c r="E164" s="1">
        <v>0</v>
      </c>
      <c r="F164" s="1">
        <v>0</v>
      </c>
      <c r="G164" s="2">
        <f t="shared" si="0"/>
        <v>1270.0519900000002</v>
      </c>
      <c r="H164" s="2">
        <f t="shared" si="1"/>
        <v>0.32999999999992724</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70175.27</v>
      </c>
      <c r="D165" s="1">
        <f>'PR-RAS'!E169</f>
        <v>76914.92</v>
      </c>
      <c r="E165" s="1">
        <v>0</v>
      </c>
      <c r="F165" s="1">
        <v>0</v>
      </c>
      <c r="G165" s="2">
        <f t="shared" si="0"/>
        <v>36736.838040000002</v>
      </c>
      <c r="H165" s="2">
        <f t="shared" si="1"/>
        <v>0.35000000000582077</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13591.38</v>
      </c>
      <c r="D166" s="1">
        <f>'PR-RAS'!E170</f>
        <v>14534.14</v>
      </c>
      <c r="E166" s="1">
        <v>0</v>
      </c>
      <c r="F166" s="1">
        <v>0</v>
      </c>
      <c r="G166" s="2">
        <f t="shared" si="0"/>
        <v>7038.8438999999998</v>
      </c>
      <c r="H166" s="2">
        <f t="shared" si="1"/>
        <v>0.51999999999861757</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15208.93</v>
      </c>
      <c r="D167" s="1">
        <f>'PR-RAS'!E171</f>
        <v>16987.52</v>
      </c>
      <c r="E167" s="1">
        <v>0</v>
      </c>
      <c r="F167" s="1">
        <v>0</v>
      </c>
      <c r="G167" s="2">
        <f t="shared" si="0"/>
        <v>8164.5390200000011</v>
      </c>
      <c r="H167" s="2">
        <f t="shared" si="1"/>
        <v>0.5499999999992724</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19736.439999999999</v>
      </c>
      <c r="D168" s="1">
        <f>'PR-RAS'!E172</f>
        <v>19071.099999999999</v>
      </c>
      <c r="E168" s="1">
        <v>0</v>
      </c>
      <c r="F168" s="1">
        <v>0</v>
      </c>
      <c r="G168" s="2">
        <f t="shared" si="0"/>
        <v>9665.7328799999996</v>
      </c>
      <c r="H168" s="2">
        <f t="shared" si="1"/>
        <v>0.53999999999723514</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17919.8</v>
      </c>
      <c r="D169" s="1">
        <f>'PR-RAS'!E173</f>
        <v>17363.189999999999</v>
      </c>
      <c r="E169" s="1">
        <v>0</v>
      </c>
      <c r="F169" s="1">
        <v>0</v>
      </c>
      <c r="G169" s="2">
        <f t="shared" si="0"/>
        <v>8844.5582399999985</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3100.82</v>
      </c>
      <c r="D170" s="1">
        <f>'PR-RAS'!E174</f>
        <v>8604.11</v>
      </c>
      <c r="E170" s="1">
        <v>0</v>
      </c>
      <c r="F170" s="1">
        <v>0</v>
      </c>
      <c r="G170" s="2">
        <f t="shared" si="0"/>
        <v>3432.2277600000002</v>
      </c>
      <c r="H170" s="2">
        <f t="shared" si="1"/>
        <v>0.29000000000041837</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617.9</v>
      </c>
      <c r="D172" s="1">
        <f>'PR-RAS'!E176</f>
        <v>354.86</v>
      </c>
      <c r="E172" s="1">
        <v>0</v>
      </c>
      <c r="F172" s="1">
        <v>0</v>
      </c>
      <c r="G172" s="2">
        <f t="shared" si="0"/>
        <v>227.02302</v>
      </c>
      <c r="H172" s="2">
        <f t="shared" si="1"/>
        <v>0.24000000000000909</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160135.91999999995</v>
      </c>
      <c r="D173" s="1">
        <f>'PR-RAS'!E177</f>
        <v>164926.77999999997</v>
      </c>
      <c r="E173" s="1">
        <v>0</v>
      </c>
      <c r="F173" s="1">
        <v>0</v>
      </c>
      <c r="G173" s="2">
        <f t="shared" si="0"/>
        <v>84278.190559999974</v>
      </c>
      <c r="H173" s="2">
        <f t="shared" si="1"/>
        <v>0.30000000007566996</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7627.6</v>
      </c>
      <c r="D174" s="1">
        <f>'PR-RAS'!E178</f>
        <v>6793.48</v>
      </c>
      <c r="E174" s="1">
        <v>0</v>
      </c>
      <c r="F174" s="1">
        <v>0</v>
      </c>
      <c r="G174" s="2">
        <f t="shared" si="0"/>
        <v>3670.1188799999995</v>
      </c>
      <c r="H174" s="2">
        <f t="shared" si="1"/>
        <v>0.87999999999919964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51807.75</v>
      </c>
      <c r="D175" s="1">
        <f>'PR-RAS'!E179</f>
        <v>43067.88</v>
      </c>
      <c r="E175" s="1">
        <v>0</v>
      </c>
      <c r="F175" s="1">
        <v>0</v>
      </c>
      <c r="G175" s="2">
        <f t="shared" si="0"/>
        <v>24002.170740000001</v>
      </c>
      <c r="H175" s="2">
        <f t="shared" si="1"/>
        <v>0.37000000000261934</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7425.04</v>
      </c>
      <c r="D176" s="1">
        <f>'PR-RAS'!E180</f>
        <v>8684.73</v>
      </c>
      <c r="E176" s="1">
        <v>0</v>
      </c>
      <c r="F176" s="1">
        <v>0</v>
      </c>
      <c r="G176" s="2">
        <f t="shared" si="0"/>
        <v>4339.0374999999995</v>
      </c>
      <c r="H176" s="2">
        <f t="shared" si="1"/>
        <v>0.31000000000040018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38531.54</v>
      </c>
      <c r="D177" s="1">
        <f>'PR-RAS'!E181</f>
        <v>55316.49</v>
      </c>
      <c r="E177" s="1">
        <v>0</v>
      </c>
      <c r="F177" s="1">
        <v>0</v>
      </c>
      <c r="G177" s="2">
        <f t="shared" si="0"/>
        <v>26252.955519999996</v>
      </c>
      <c r="H177" s="2">
        <f t="shared" si="1"/>
        <v>0.94999999999708962</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877.36</v>
      </c>
      <c r="D178" s="1">
        <f>'PR-RAS'!E182</f>
        <v>880</v>
      </c>
      <c r="E178" s="1">
        <v>0</v>
      </c>
      <c r="F178" s="1">
        <v>0</v>
      </c>
      <c r="G178" s="2">
        <f t="shared" si="0"/>
        <v>466.81272000000001</v>
      </c>
      <c r="H178" s="2">
        <f t="shared" si="1"/>
        <v>0.36000000000001364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10526.67</v>
      </c>
      <c r="D179" s="1">
        <f>'PR-RAS'!E183</f>
        <v>10924.9</v>
      </c>
      <c r="E179" s="1">
        <v>0</v>
      </c>
      <c r="F179" s="1">
        <v>0</v>
      </c>
      <c r="G179" s="2">
        <f t="shared" si="0"/>
        <v>5763.0116600000001</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32799.39</v>
      </c>
      <c r="D180" s="1">
        <f>'PR-RAS'!E184</f>
        <v>24974.52</v>
      </c>
      <c r="E180" s="1">
        <v>0</v>
      </c>
      <c r="F180" s="1">
        <v>0</v>
      </c>
      <c r="G180" s="2">
        <f t="shared" si="0"/>
        <v>14811.968969999998</v>
      </c>
      <c r="H180" s="2">
        <f t="shared" si="1"/>
        <v>0.86999999999898137</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10066.77</v>
      </c>
      <c r="D181" s="1">
        <f>'PR-RAS'!E185</f>
        <v>12210.1</v>
      </c>
      <c r="E181" s="1">
        <v>0</v>
      </c>
      <c r="F181" s="1">
        <v>0</v>
      </c>
      <c r="G181" s="2">
        <f t="shared" si="0"/>
        <v>6207.6545999999998</v>
      </c>
      <c r="H181" s="2">
        <f t="shared" si="1"/>
        <v>0.32999999999992724</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473.8</v>
      </c>
      <c r="D182" s="1">
        <f>'PR-RAS'!E186</f>
        <v>2074.6799999999998</v>
      </c>
      <c r="E182" s="1">
        <v>0</v>
      </c>
      <c r="F182" s="1">
        <v>0</v>
      </c>
      <c r="G182" s="2">
        <f t="shared" si="0"/>
        <v>836.7919599999999</v>
      </c>
      <c r="H182" s="2">
        <f t="shared" si="1"/>
        <v>0.52000000000015234</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7557.57</v>
      </c>
      <c r="D183" s="1">
        <f>'PR-RAS'!E187</f>
        <v>8821.32</v>
      </c>
      <c r="E183" s="1">
        <v>0</v>
      </c>
      <c r="F183" s="1">
        <v>0</v>
      </c>
      <c r="G183" s="2">
        <f t="shared" si="0"/>
        <v>4586.43822</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61761.64</v>
      </c>
      <c r="D184" s="1">
        <f>'PR-RAS'!E188</f>
        <v>82607.350000000006</v>
      </c>
      <c r="E184" s="1">
        <v>0</v>
      </c>
      <c r="F184" s="1">
        <v>0</v>
      </c>
      <c r="G184" s="2">
        <f t="shared" si="0"/>
        <v>41536.670220000007</v>
      </c>
      <c r="H184" s="2">
        <f t="shared" si="1"/>
        <v>0.71000000000640284</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7096.82</v>
      </c>
      <c r="D185" s="1">
        <f>'PR-RAS'!E189</f>
        <v>6964.53</v>
      </c>
      <c r="E185" s="1">
        <v>0</v>
      </c>
      <c r="F185" s="1">
        <v>0</v>
      </c>
      <c r="G185" s="2">
        <f t="shared" si="0"/>
        <v>3868.7619199999995</v>
      </c>
      <c r="H185" s="2">
        <f t="shared" si="1"/>
        <v>0.6500000000005457</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2500.84</v>
      </c>
      <c r="D186" s="1">
        <f>'PR-RAS'!E190</f>
        <v>1942.43</v>
      </c>
      <c r="E186" s="1">
        <v>0</v>
      </c>
      <c r="F186" s="1">
        <v>0</v>
      </c>
      <c r="G186" s="2">
        <f t="shared" si="0"/>
        <v>1181.3545000000001</v>
      </c>
      <c r="H186" s="2">
        <f t="shared" si="1"/>
        <v>0.58999999999991815</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30940.74</v>
      </c>
      <c r="D187" s="1">
        <f>'PR-RAS'!E191</f>
        <v>38947.06</v>
      </c>
      <c r="E187" s="1">
        <v>0</v>
      </c>
      <c r="F187" s="1">
        <v>0</v>
      </c>
      <c r="G187" s="2">
        <f t="shared" si="0"/>
        <v>20243.283960000001</v>
      </c>
      <c r="H187" s="2">
        <f t="shared" si="1"/>
        <v>0.31999999999607098</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485.2</v>
      </c>
      <c r="D188" s="1">
        <f>'PR-RAS'!E192</f>
        <v>2476.04</v>
      </c>
      <c r="E188" s="1">
        <v>0</v>
      </c>
      <c r="F188" s="1">
        <v>0</v>
      </c>
      <c r="G188" s="2">
        <f t="shared" si="0"/>
        <v>1016.77136</v>
      </c>
      <c r="H188" s="2">
        <f t="shared" si="1"/>
        <v>0.23999999999995225</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82.95</v>
      </c>
      <c r="D189" s="1">
        <f>'PR-RAS'!E193</f>
        <v>0</v>
      </c>
      <c r="E189" s="1">
        <v>0</v>
      </c>
      <c r="F189" s="1">
        <v>0</v>
      </c>
      <c r="G189" s="2">
        <f t="shared" si="0"/>
        <v>15.5946</v>
      </c>
      <c r="H189" s="2">
        <f t="shared" si="1"/>
        <v>4.9999999999997158E-2</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20655.09</v>
      </c>
      <c r="D191" s="1">
        <f>'PR-RAS'!E195</f>
        <v>32277.29</v>
      </c>
      <c r="E191" s="1">
        <v>0</v>
      </c>
      <c r="F191" s="1">
        <v>0</v>
      </c>
      <c r="G191" s="2">
        <f t="shared" si="0"/>
        <v>16189.837299999999</v>
      </c>
      <c r="H191" s="2">
        <f t="shared" si="1"/>
        <v>0.38000000000101863</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22933.66</v>
      </c>
      <c r="D192" s="1">
        <f>'PR-RAS'!E196</f>
        <v>12623.4</v>
      </c>
      <c r="E192" s="1">
        <v>0</v>
      </c>
      <c r="F192" s="1">
        <v>0</v>
      </c>
      <c r="G192" s="2">
        <f t="shared" si="0"/>
        <v>9202.4678600000007</v>
      </c>
      <c r="H192" s="2">
        <f t="shared" si="1"/>
        <v>0.73999999999978172</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12588.86</v>
      </c>
      <c r="D198" s="1">
        <f>'PR-RAS'!E202</f>
        <v>2697.72</v>
      </c>
      <c r="E198" s="1">
        <v>0</v>
      </c>
      <c r="F198" s="1">
        <v>0</v>
      </c>
      <c r="G198" s="2">
        <f t="shared" si="0"/>
        <v>3542.9070999999999</v>
      </c>
      <c r="H198" s="2">
        <f t="shared" si="1"/>
        <v>0.41999999999961801</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12588.86</v>
      </c>
      <c r="D201" s="1">
        <f>'PR-RAS'!E205</f>
        <v>2697.72</v>
      </c>
      <c r="E201" s="1">
        <v>0</v>
      </c>
      <c r="F201" s="1">
        <v>0</v>
      </c>
      <c r="G201" s="2">
        <f t="shared" si="0"/>
        <v>3596.86</v>
      </c>
      <c r="H201" s="2">
        <f t="shared" si="1"/>
        <v>0.41999999999961801</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10344.799999999999</v>
      </c>
      <c r="D206" s="1">
        <f>'PR-RAS'!E210</f>
        <v>9925.68</v>
      </c>
      <c r="E206" s="1">
        <v>0</v>
      </c>
      <c r="F206" s="1">
        <v>0</v>
      </c>
      <c r="G206" s="2">
        <f t="shared" si="0"/>
        <v>6190.2127999999993</v>
      </c>
      <c r="H206" s="2">
        <f t="shared" si="1"/>
        <v>0.52000000000043656</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4758.93</v>
      </c>
      <c r="D207" s="1">
        <f>'PR-RAS'!E211</f>
        <v>3135.34</v>
      </c>
      <c r="E207" s="1">
        <v>0</v>
      </c>
      <c r="F207" s="1">
        <v>0</v>
      </c>
      <c r="G207" s="2">
        <f t="shared" si="0"/>
        <v>2272.0996599999999</v>
      </c>
      <c r="H207" s="2">
        <f t="shared" si="1"/>
        <v>0.40999999999985448</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5585.87</v>
      </c>
      <c r="D210" s="1">
        <f>'PR-RAS'!E214</f>
        <v>6790.34</v>
      </c>
      <c r="E210" s="1">
        <v>0</v>
      </c>
      <c r="F210" s="1">
        <v>0</v>
      </c>
      <c r="G210" s="2">
        <f t="shared" si="0"/>
        <v>4005.8089499999996</v>
      </c>
      <c r="H210" s="2">
        <f t="shared" si="1"/>
        <v>0.47000000000025466</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1548.73</v>
      </c>
      <c r="D211" s="1">
        <f>'PR-RAS'!E215</f>
        <v>777.27</v>
      </c>
      <c r="E211" s="1">
        <v>0</v>
      </c>
      <c r="F211" s="1">
        <v>0</v>
      </c>
      <c r="G211" s="2">
        <f t="shared" si="0"/>
        <v>651.68669999999997</v>
      </c>
      <c r="H211" s="2">
        <f t="shared" si="1"/>
        <v>0.53999999999996362</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1548.73</v>
      </c>
      <c r="D215" s="1">
        <f>'PR-RAS'!E219</f>
        <v>777.27</v>
      </c>
      <c r="E215" s="1">
        <v>0</v>
      </c>
      <c r="F215" s="1">
        <v>0</v>
      </c>
      <c r="G215" s="2">
        <f t="shared" si="0"/>
        <v>664.09978000000001</v>
      </c>
      <c r="H215" s="2">
        <f t="shared" si="1"/>
        <v>0.53999999999996362</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1548.73</v>
      </c>
      <c r="D218" s="1">
        <f>'PR-RAS'!E222</f>
        <v>777.27</v>
      </c>
      <c r="E218" s="1">
        <v>0</v>
      </c>
      <c r="F218" s="1">
        <v>0</v>
      </c>
      <c r="G218" s="2">
        <f t="shared" si="0"/>
        <v>673.40958999999998</v>
      </c>
      <c r="H218" s="2">
        <f t="shared" si="1"/>
        <v>0.53999999999996362</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737.5</v>
      </c>
      <c r="D220" s="1">
        <f>'PR-RAS'!E224</f>
        <v>9893.3799999999992</v>
      </c>
      <c r="E220" s="1">
        <v>0</v>
      </c>
      <c r="F220" s="1">
        <v>0</v>
      </c>
      <c r="G220" s="2">
        <f t="shared" si="0"/>
        <v>4494.8129399999998</v>
      </c>
      <c r="H220" s="2">
        <f t="shared" si="1"/>
        <v>0.87999999999919964</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737.5</v>
      </c>
      <c r="D227" s="1">
        <f>'PR-RAS'!E231</f>
        <v>9893.3799999999992</v>
      </c>
      <c r="E227" s="1">
        <v>0</v>
      </c>
      <c r="F227" s="1">
        <v>0</v>
      </c>
      <c r="G227" s="2">
        <f t="shared" si="0"/>
        <v>4638.4827599999999</v>
      </c>
      <c r="H227" s="2">
        <f t="shared" si="1"/>
        <v>0.87999999999919964</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737.5</v>
      </c>
      <c r="D228" s="1">
        <f>'PR-RAS'!E232</f>
        <v>9893.3799999999992</v>
      </c>
      <c r="E228" s="1">
        <v>0</v>
      </c>
      <c r="F228" s="1">
        <v>0</v>
      </c>
      <c r="G228" s="2">
        <f t="shared" si="0"/>
        <v>4659.00702</v>
      </c>
      <c r="H228" s="2">
        <f t="shared" si="1"/>
        <v>0.87999999999919964</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52292.88</v>
      </c>
      <c r="D248" s="1">
        <f>'PR-RAS'!E252</f>
        <v>86568.46</v>
      </c>
      <c r="E248" s="1">
        <v>0</v>
      </c>
      <c r="F248" s="1">
        <v>0</v>
      </c>
      <c r="G248" s="2">
        <f t="shared" si="0"/>
        <v>55681.160600000003</v>
      </c>
      <c r="H248" s="2">
        <f t="shared" si="1"/>
        <v>0.58000000000902219</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52292.88</v>
      </c>
      <c r="D255" s="1">
        <f>'PR-RAS'!E259</f>
        <v>86568.46</v>
      </c>
      <c r="E255" s="1">
        <v>0</v>
      </c>
      <c r="F255" s="1">
        <v>0</v>
      </c>
      <c r="G255" s="2">
        <f t="shared" si="0"/>
        <v>57259.169200000004</v>
      </c>
      <c r="H255" s="2">
        <f t="shared" si="1"/>
        <v>0.58000000000902219</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52292.88</v>
      </c>
      <c r="D256" s="1">
        <f>'PR-RAS'!E260</f>
        <v>86568.46</v>
      </c>
      <c r="E256" s="1">
        <v>0</v>
      </c>
      <c r="F256" s="1">
        <v>0</v>
      </c>
      <c r="G256" s="2">
        <f t="shared" si="0"/>
        <v>57484.599000000002</v>
      </c>
      <c r="H256" s="2">
        <f t="shared" si="1"/>
        <v>0.58000000000902219</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66953.649999999994</v>
      </c>
      <c r="D259" s="1">
        <f>'PR-RAS'!E263</f>
        <v>114274.02</v>
      </c>
      <c r="E259" s="1">
        <v>0</v>
      </c>
      <c r="F259" s="1">
        <v>0</v>
      </c>
      <c r="G259" s="2">
        <f t="shared" si="0"/>
        <v>76239.436020000008</v>
      </c>
      <c r="H259" s="2">
        <f t="shared" si="1"/>
        <v>0.3700000000098953</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66953.649999999994</v>
      </c>
      <c r="D260" s="1">
        <f>'PR-RAS'!E264</f>
        <v>98274.02</v>
      </c>
      <c r="E260" s="1">
        <v>0</v>
      </c>
      <c r="F260" s="1">
        <v>0</v>
      </c>
      <c r="G260" s="2">
        <f t="shared" si="0"/>
        <v>68246.937709999998</v>
      </c>
      <c r="H260" s="2">
        <f t="shared" si="1"/>
        <v>0.3700000000098953</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66953.649999999994</v>
      </c>
      <c r="D261" s="1">
        <f>'PR-RAS'!E265</f>
        <v>98274.02</v>
      </c>
      <c r="E261" s="1">
        <v>0</v>
      </c>
      <c r="F261" s="1">
        <v>0</v>
      </c>
      <c r="G261" s="2">
        <f t="shared" si="0"/>
        <v>68510.439400000003</v>
      </c>
      <c r="H261" s="2">
        <f t="shared" si="1"/>
        <v>0.3700000000098953</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16000</v>
      </c>
      <c r="E275" s="1">
        <v>0</v>
      </c>
      <c r="F275" s="1">
        <v>0</v>
      </c>
      <c r="G275" s="2">
        <f t="shared" si="8"/>
        <v>8768</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16000</v>
      </c>
      <c r="E276" s="1">
        <v>0</v>
      </c>
      <c r="F276" s="1">
        <v>0</v>
      </c>
      <c r="G276" s="2">
        <f t="shared" si="8"/>
        <v>8800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701378.23</v>
      </c>
      <c r="D285" s="1">
        <f>'PR-RAS'!E289</f>
        <v>920897.44</v>
      </c>
      <c r="E285" s="1">
        <v>0</v>
      </c>
      <c r="F285" s="1">
        <v>0</v>
      </c>
      <c r="G285" s="2">
        <f t="shared" si="8"/>
        <v>722261.16323999991</v>
      </c>
      <c r="H285" s="2">
        <f t="shared" si="9"/>
        <v>0.66999999992549419</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1639915.3600000008</v>
      </c>
      <c r="D286" s="1">
        <f>'PR-RAS'!E290</f>
        <v>491826.75</v>
      </c>
      <c r="E286" s="1">
        <v>0</v>
      </c>
      <c r="F286" s="1">
        <v>0</v>
      </c>
      <c r="G286" s="2">
        <f t="shared" si="8"/>
        <v>747717.12510000018</v>
      </c>
      <c r="H286" s="2">
        <f t="shared" si="9"/>
        <v>0.61000000080093741</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4891550.8600000003</v>
      </c>
      <c r="D288" s="1">
        <f>'PR-RAS'!E292</f>
        <v>6531466.2199999997</v>
      </c>
      <c r="E288" s="1">
        <v>0</v>
      </c>
      <c r="F288" s="1">
        <v>0</v>
      </c>
      <c r="G288" s="2">
        <f t="shared" si="8"/>
        <v>5152936.7071000002</v>
      </c>
      <c r="H288" s="2">
        <f t="shared" si="9"/>
        <v>0.35999999940395355</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1319.56</v>
      </c>
      <c r="D290" s="1">
        <f>'PR-RAS'!E294</f>
        <v>1435.99</v>
      </c>
      <c r="E290" s="1">
        <v>0</v>
      </c>
      <c r="F290" s="1">
        <v>0</v>
      </c>
      <c r="G290" s="2">
        <f t="shared" si="8"/>
        <v>1211.3550599999999</v>
      </c>
      <c r="H290" s="2">
        <f t="shared" si="9"/>
        <v>0.45000000000004547</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7390.38</v>
      </c>
      <c r="D293" s="1">
        <f>'PR-RAS'!E298</f>
        <v>0</v>
      </c>
      <c r="E293" s="1">
        <v>0</v>
      </c>
      <c r="F293" s="1">
        <v>0</v>
      </c>
      <c r="G293" s="2">
        <f t="shared" si="8"/>
        <v>2157.9909600000001</v>
      </c>
      <c r="H293" s="2">
        <f t="shared" si="9"/>
        <v>0.38000000000010914</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7390.38</v>
      </c>
      <c r="D294" s="1">
        <f>'PR-RAS'!E299</f>
        <v>0</v>
      </c>
      <c r="E294" s="1">
        <v>0</v>
      </c>
      <c r="F294" s="1">
        <v>0</v>
      </c>
      <c r="G294" s="2">
        <f t="shared" si="8"/>
        <v>2165.3813399999999</v>
      </c>
      <c r="H294" s="2">
        <f t="shared" si="9"/>
        <v>0.38000000000010914</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7390.38</v>
      </c>
      <c r="D295" s="1">
        <f>'PR-RAS'!E300</f>
        <v>0</v>
      </c>
      <c r="E295" s="1">
        <v>0</v>
      </c>
      <c r="F295" s="1">
        <v>0</v>
      </c>
      <c r="G295" s="2">
        <f t="shared" si="8"/>
        <v>2172.7717199999997</v>
      </c>
      <c r="H295" s="2">
        <f t="shared" si="9"/>
        <v>0.38000000000010914</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7390.38</v>
      </c>
      <c r="D296" s="1">
        <f>'PR-RAS'!E301</f>
        <v>0</v>
      </c>
      <c r="E296" s="1">
        <v>0</v>
      </c>
      <c r="F296" s="1">
        <v>0</v>
      </c>
      <c r="G296" s="2">
        <f t="shared" si="8"/>
        <v>2180.1621</v>
      </c>
      <c r="H296" s="2">
        <f t="shared" si="9"/>
        <v>0.38000000000010914</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1463884.8499999999</v>
      </c>
      <c r="D345" s="1">
        <f>'PR-RAS'!E350</f>
        <v>411238.85</v>
      </c>
      <c r="E345" s="1">
        <v>0</v>
      </c>
      <c r="F345" s="1">
        <v>0</v>
      </c>
      <c r="G345" s="2">
        <f t="shared" si="8"/>
        <v>786508.71719999984</v>
      </c>
      <c r="H345" s="2">
        <f t="shared" si="9"/>
        <v>0.30000000016298145</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57575.78</v>
      </c>
      <c r="D346" s="1">
        <f>'PR-RAS'!E351</f>
        <v>99902.18</v>
      </c>
      <c r="E346" s="1">
        <v>0</v>
      </c>
      <c r="F346" s="1">
        <v>0</v>
      </c>
      <c r="G346" s="2">
        <f t="shared" si="8"/>
        <v>88796.148299999986</v>
      </c>
      <c r="H346" s="2">
        <f t="shared" si="9"/>
        <v>0.39999999999417923</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15000</v>
      </c>
      <c r="D347" s="1">
        <f>'PR-RAS'!E352</f>
        <v>0</v>
      </c>
      <c r="E347" s="1">
        <v>0</v>
      </c>
      <c r="F347" s="1">
        <v>0</v>
      </c>
      <c r="G347" s="2">
        <f t="shared" si="8"/>
        <v>5190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15000</v>
      </c>
      <c r="D348" s="1">
        <f>'PR-RAS'!E353</f>
        <v>0</v>
      </c>
      <c r="E348" s="1">
        <v>0</v>
      </c>
      <c r="F348" s="1">
        <v>0</v>
      </c>
      <c r="G348" s="2">
        <f t="shared" si="8"/>
        <v>5205</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42575.78</v>
      </c>
      <c r="D351" s="1">
        <f>'PR-RAS'!E356</f>
        <v>99902.18</v>
      </c>
      <c r="E351" s="1">
        <v>0</v>
      </c>
      <c r="F351" s="1">
        <v>0</v>
      </c>
      <c r="G351" s="2">
        <f t="shared" si="8"/>
        <v>84833.048999999985</v>
      </c>
      <c r="H351" s="2">
        <f t="shared" si="9"/>
        <v>0.39999999999417923</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42575.78</v>
      </c>
      <c r="D357" s="1">
        <f>'PR-RAS'!E362</f>
        <v>99902.18</v>
      </c>
      <c r="E357" s="1">
        <v>0</v>
      </c>
      <c r="F357" s="1">
        <v>0</v>
      </c>
      <c r="G357" s="2">
        <f t="shared" si="8"/>
        <v>86287.329839999991</v>
      </c>
      <c r="H357" s="2">
        <f t="shared" si="9"/>
        <v>0.39999999999417923</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1406309.0699999998</v>
      </c>
      <c r="D358" s="1">
        <f>'PR-RAS'!E363</f>
        <v>301900.74</v>
      </c>
      <c r="E358" s="1">
        <v>0</v>
      </c>
      <c r="F358" s="1">
        <v>0</v>
      </c>
      <c r="G358" s="2">
        <f t="shared" si="8"/>
        <v>717609.46634999989</v>
      </c>
      <c r="H358" s="2">
        <f t="shared" si="9"/>
        <v>0.32999999984167516</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1378920.69</v>
      </c>
      <c r="D359" s="1">
        <f>'PR-RAS'!E364</f>
        <v>295094.84999999998</v>
      </c>
      <c r="E359" s="1">
        <v>0</v>
      </c>
      <c r="F359" s="1">
        <v>0</v>
      </c>
      <c r="G359" s="2">
        <f t="shared" si="8"/>
        <v>704941.51961999992</v>
      </c>
      <c r="H359" s="2">
        <f t="shared" si="9"/>
        <v>0.46000000007916242</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4730</v>
      </c>
      <c r="D361" s="1">
        <f>'PR-RAS'!E366</f>
        <v>0</v>
      </c>
      <c r="E361" s="1">
        <v>0</v>
      </c>
      <c r="F361" s="1">
        <v>0</v>
      </c>
      <c r="G361" s="2">
        <f t="shared" si="8"/>
        <v>1702.8</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152580.28</v>
      </c>
      <c r="D362" s="1">
        <f>'PR-RAS'!E367</f>
        <v>237689.22</v>
      </c>
      <c r="E362" s="1">
        <v>0</v>
      </c>
      <c r="F362" s="1">
        <v>0</v>
      </c>
      <c r="G362" s="2">
        <f t="shared" si="8"/>
        <v>226693.09791999997</v>
      </c>
      <c r="H362" s="2">
        <f t="shared" si="9"/>
        <v>0.5</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1221610.4099999999</v>
      </c>
      <c r="D363" s="1">
        <f>'PR-RAS'!E368</f>
        <v>57405.63</v>
      </c>
      <c r="E363" s="1">
        <v>0</v>
      </c>
      <c r="F363" s="1">
        <v>0</v>
      </c>
      <c r="G363" s="2">
        <f t="shared" si="8"/>
        <v>483784.64453999995</v>
      </c>
      <c r="H363" s="2">
        <f t="shared" si="9"/>
        <v>0.77999999991880031</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17150.88</v>
      </c>
      <c r="D364" s="1">
        <f>'PR-RAS'!E369</f>
        <v>6805.89</v>
      </c>
      <c r="E364" s="1">
        <v>0</v>
      </c>
      <c r="F364" s="1">
        <v>0</v>
      </c>
      <c r="G364" s="2">
        <f t="shared" si="8"/>
        <v>11166.845580000001</v>
      </c>
      <c r="H364" s="2">
        <f t="shared" si="9"/>
        <v>0.22999999999865395</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17150.88</v>
      </c>
      <c r="D365" s="1">
        <f>'PR-RAS'!E370</f>
        <v>6805.89</v>
      </c>
      <c r="E365" s="1">
        <v>0</v>
      </c>
      <c r="F365" s="1">
        <v>0</v>
      </c>
      <c r="G365" s="2">
        <f t="shared" si="8"/>
        <v>11197.608240000001</v>
      </c>
      <c r="H365" s="2">
        <f t="shared" si="9"/>
        <v>0.22999999999865395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10237.5</v>
      </c>
      <c r="D386" s="1">
        <f>'PR-RAS'!E391</f>
        <v>0</v>
      </c>
      <c r="E386" s="1">
        <v>0</v>
      </c>
      <c r="F386" s="1">
        <v>0</v>
      </c>
      <c r="G386" s="2">
        <f t="shared" si="8"/>
        <v>3941.4375</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10237.5</v>
      </c>
      <c r="D388" s="1">
        <f>'PR-RAS'!E393</f>
        <v>0</v>
      </c>
      <c r="E388" s="1">
        <v>0</v>
      </c>
      <c r="F388" s="1">
        <v>0</v>
      </c>
      <c r="G388" s="2">
        <f t="shared" si="8"/>
        <v>3961.9124999999999</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9435.93</v>
      </c>
      <c r="E397" s="1">
        <v>0</v>
      </c>
      <c r="F397" s="1">
        <v>0</v>
      </c>
      <c r="G397" s="2">
        <f t="shared" si="8"/>
        <v>7473.2565600000007</v>
      </c>
      <c r="H397" s="2">
        <f t="shared" si="9"/>
        <v>6.9999999999708962E-2</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9435.93</v>
      </c>
      <c r="E398" s="1">
        <v>0</v>
      </c>
      <c r="F398" s="1">
        <v>0</v>
      </c>
      <c r="G398" s="2">
        <f t="shared" si="8"/>
        <v>7492.1284200000009</v>
      </c>
      <c r="H398" s="2">
        <f t="shared" si="9"/>
        <v>6.9999999999708962E-2</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1456494.47</v>
      </c>
      <c r="D403" s="1">
        <f>'PR-RAS'!E408</f>
        <v>411238.85</v>
      </c>
      <c r="E403" s="1">
        <v>0</v>
      </c>
      <c r="F403" s="1">
        <v>0</v>
      </c>
      <c r="G403" s="2">
        <f t="shared" si="8"/>
        <v>916146.81234000006</v>
      </c>
      <c r="H403" s="2">
        <f t="shared" si="9"/>
        <v>0.61999999999534339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4927161.5599999996</v>
      </c>
      <c r="D405" s="1">
        <f>'PR-RAS'!E410</f>
        <v>6383656.0199999996</v>
      </c>
      <c r="E405" s="1">
        <v>0</v>
      </c>
      <c r="F405" s="1">
        <v>0</v>
      </c>
      <c r="G405" s="2">
        <f t="shared" si="8"/>
        <v>7148567.3343999991</v>
      </c>
      <c r="H405" s="2">
        <f t="shared" si="9"/>
        <v>0.4599999999627471</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2348683.9700000007</v>
      </c>
      <c r="D407" s="1">
        <f>'PR-RAS'!E412</f>
        <v>1412724.19</v>
      </c>
      <c r="E407" s="1">
        <v>0</v>
      </c>
      <c r="F407" s="1">
        <v>0</v>
      </c>
      <c r="G407" s="2">
        <f t="shared" si="8"/>
        <v>2100697.7341000005</v>
      </c>
      <c r="H407" s="2">
        <f t="shared" si="9"/>
        <v>0.21999999927356839</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2165263.08</v>
      </c>
      <c r="D408" s="1">
        <f>'PR-RAS'!E413</f>
        <v>1332136.29</v>
      </c>
      <c r="E408" s="1">
        <v>0</v>
      </c>
      <c r="F408" s="1">
        <v>0</v>
      </c>
      <c r="G408" s="2">
        <f t="shared" si="8"/>
        <v>1965621.0136199999</v>
      </c>
      <c r="H408" s="2">
        <f t="shared" si="9"/>
        <v>0.37000000011175871</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183420.8900000006</v>
      </c>
      <c r="D409" s="1">
        <f>'PR-RAS'!E414</f>
        <v>80587.899999999907</v>
      </c>
      <c r="E409" s="1">
        <v>0</v>
      </c>
      <c r="F409" s="1">
        <v>0</v>
      </c>
      <c r="G409" s="2">
        <f t="shared" si="8"/>
        <v>140595.44952000017</v>
      </c>
      <c r="H409" s="2">
        <f t="shared" si="9"/>
        <v>0.20999999949708581</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147810.20000000019</v>
      </c>
      <c r="E411" s="1">
        <v>0</v>
      </c>
      <c r="F411" s="1">
        <v>0</v>
      </c>
      <c r="G411" s="2">
        <f t="shared" si="8"/>
        <v>121204.36400000015</v>
      </c>
      <c r="H411" s="2">
        <f t="shared" si="9"/>
        <v>0.20000000018626451</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35610.699999999255</v>
      </c>
      <c r="D412" s="1">
        <f>'PR-RAS'!E417</f>
        <v>0</v>
      </c>
      <c r="E412" s="1">
        <v>0</v>
      </c>
      <c r="F412" s="1">
        <v>0</v>
      </c>
      <c r="G412" s="2">
        <f t="shared" si="8"/>
        <v>14635.997699999692</v>
      </c>
      <c r="H412" s="2">
        <f t="shared" si="9"/>
        <v>0.30000000074505806</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1319.56</v>
      </c>
      <c r="D413" s="1">
        <f>'PR-RAS'!E418</f>
        <v>1435.99</v>
      </c>
      <c r="E413" s="1">
        <v>0</v>
      </c>
      <c r="F413" s="1">
        <v>0</v>
      </c>
      <c r="G413" s="2">
        <f t="shared" si="8"/>
        <v>1726.9144799999999</v>
      </c>
      <c r="H413" s="2">
        <f t="shared" si="9"/>
        <v>0.45000000000004547</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37396.92</v>
      </c>
      <c r="D522" s="1">
        <f>'PR-RAS'!E528</f>
        <v>20636.04</v>
      </c>
      <c r="E522" s="1">
        <v>0</v>
      </c>
      <c r="F522" s="1">
        <v>0</v>
      </c>
      <c r="G522" s="2">
        <f t="shared" ref="G522:G809" si="10">(B522/1000)*(C522*1+D522*2)</f>
        <v>40986.548999999999</v>
      </c>
      <c r="H522" s="2">
        <f t="shared" ref="H522:H809" si="11">ABS(C522-ROUND(C522,0))+ABS(D522-ROUND(D522,0))</f>
        <v>0.12000000000261934</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37396.92</v>
      </c>
      <c r="D587" s="1">
        <f>'PR-RAS'!E593</f>
        <v>20636.04</v>
      </c>
      <c r="E587" s="1">
        <v>0</v>
      </c>
      <c r="F587" s="1">
        <v>0</v>
      </c>
      <c r="G587" s="2">
        <f t="shared" si="10"/>
        <v>46100.034</v>
      </c>
      <c r="H587" s="2">
        <f t="shared" si="11"/>
        <v>0.12000000000261934</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20636.04</v>
      </c>
      <c r="D599" s="1">
        <f>'PR-RAS'!E605</f>
        <v>20636.04</v>
      </c>
      <c r="E599" s="1">
        <v>0</v>
      </c>
      <c r="F599" s="1">
        <v>0</v>
      </c>
      <c r="G599" s="2">
        <f t="shared" si="10"/>
        <v>37021.055760000003</v>
      </c>
      <c r="H599" s="2">
        <f t="shared" si="11"/>
        <v>8.000000000174623E-2</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20636.04</v>
      </c>
      <c r="D600" s="1">
        <f>'PR-RAS'!E606</f>
        <v>20636.04</v>
      </c>
      <c r="E600" s="1">
        <v>0</v>
      </c>
      <c r="F600" s="1">
        <v>0</v>
      </c>
      <c r="G600" s="2">
        <f t="shared" si="10"/>
        <v>37082.963880000003</v>
      </c>
      <c r="H600" s="2">
        <f t="shared" si="11"/>
        <v>8.000000000174623E-2</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16760.88</v>
      </c>
      <c r="D611" s="1">
        <f>'PR-RAS'!E617</f>
        <v>0</v>
      </c>
      <c r="E611" s="1">
        <v>0</v>
      </c>
      <c r="F611" s="1">
        <v>0</v>
      </c>
      <c r="G611" s="2">
        <f t="shared" si="10"/>
        <v>10224.1368</v>
      </c>
      <c r="H611" s="2">
        <f t="shared" si="11"/>
        <v>0.11999999999898137</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16760.88</v>
      </c>
      <c r="D612" s="1">
        <f>'PR-RAS'!E618</f>
        <v>0</v>
      </c>
      <c r="E612" s="1">
        <v>0</v>
      </c>
      <c r="F612" s="1">
        <v>0</v>
      </c>
      <c r="G612" s="2">
        <f t="shared" si="10"/>
        <v>10240.89768</v>
      </c>
      <c r="H612" s="2">
        <f t="shared" si="11"/>
        <v>0.11999999999898137</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37396.92</v>
      </c>
      <c r="D630" s="1">
        <f>'PR-RAS'!E636</f>
        <v>20636.04</v>
      </c>
      <c r="E630" s="1">
        <v>0</v>
      </c>
      <c r="F630" s="1">
        <v>0</v>
      </c>
      <c r="G630" s="2">
        <f t="shared" si="10"/>
        <v>49482.800999999999</v>
      </c>
      <c r="H630" s="2">
        <f t="shared" si="11"/>
        <v>0.12000000000261934</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179864.54</v>
      </c>
      <c r="D631" s="1">
        <f>'PR-RAS'!E637</f>
        <v>142467.60999999999</v>
      </c>
      <c r="E631" s="1">
        <v>0</v>
      </c>
      <c r="F631" s="1">
        <v>0</v>
      </c>
      <c r="G631" s="2">
        <f t="shared" si="10"/>
        <v>292823.84880000004</v>
      </c>
      <c r="H631" s="2">
        <f t="shared" si="11"/>
        <v>0.85000000000582077</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2348683.9700000007</v>
      </c>
      <c r="D633" s="1">
        <f>'PR-RAS'!E639</f>
        <v>1412724.19</v>
      </c>
      <c r="E633" s="1">
        <v>0</v>
      </c>
      <c r="F633" s="1">
        <v>0</v>
      </c>
      <c r="G633" s="2">
        <f t="shared" si="10"/>
        <v>3270051.6452000006</v>
      </c>
      <c r="H633" s="2">
        <f t="shared" si="11"/>
        <v>0.21999999927356839</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2202660</v>
      </c>
      <c r="D634" s="1">
        <f>'PR-RAS'!E640</f>
        <v>1352772.33</v>
      </c>
      <c r="E634" s="1">
        <v>0</v>
      </c>
      <c r="F634" s="1">
        <v>0</v>
      </c>
      <c r="G634" s="2">
        <f t="shared" si="10"/>
        <v>3106893.54978</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146023.97000000067</v>
      </c>
      <c r="D635" s="1">
        <f>'PR-RAS'!E641</f>
        <v>59951.85999999987</v>
      </c>
      <c r="E635" s="1">
        <v>0</v>
      </c>
      <c r="F635" s="1">
        <v>0</v>
      </c>
      <c r="G635" s="2">
        <f t="shared" si="10"/>
        <v>168598.15546000027</v>
      </c>
      <c r="H635" s="2">
        <f t="shared" si="11"/>
        <v>0.16999999945983291</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144253.84000000075</v>
      </c>
      <c r="D637" s="1">
        <f>'PR-RAS'!E643</f>
        <v>290277.81000000017</v>
      </c>
      <c r="E637" s="1">
        <v>0</v>
      </c>
      <c r="F637" s="1">
        <v>0</v>
      </c>
      <c r="G637" s="2">
        <f t="shared" si="10"/>
        <v>460978.81656000071</v>
      </c>
      <c r="H637" s="2">
        <f t="shared" si="11"/>
        <v>0.34999999907449819</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290277.81000000145</v>
      </c>
      <c r="D639" s="1">
        <f>'PR-RAS'!E645</f>
        <v>350229.67000000004</v>
      </c>
      <c r="E639" s="1">
        <v>0</v>
      </c>
      <c r="F639" s="1">
        <v>0</v>
      </c>
      <c r="G639" s="2">
        <f t="shared" si="10"/>
        <v>632090.301700001</v>
      </c>
      <c r="H639" s="2">
        <f t="shared" si="11"/>
        <v>0.51999999850522727</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1618.71</v>
      </c>
      <c r="D641" s="1">
        <f>'PR-RAS'!E647</f>
        <v>1618.71</v>
      </c>
      <c r="E641" s="1">
        <v>0</v>
      </c>
      <c r="F641" s="1">
        <v>0</v>
      </c>
      <c r="G641" s="2">
        <f t="shared" si="10"/>
        <v>3107.9232000000002</v>
      </c>
      <c r="H641" s="2">
        <f t="shared" si="11"/>
        <v>0.57999999999992724</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182858.03</v>
      </c>
      <c r="D642" s="1">
        <f>'PR-RAS'!E649</f>
        <v>349671.93</v>
      </c>
      <c r="E642" s="1">
        <v>0</v>
      </c>
      <c r="F642" s="1">
        <v>0</v>
      </c>
      <c r="G642" s="2">
        <f t="shared" si="10"/>
        <v>565491.41148999997</v>
      </c>
      <c r="H642" s="2">
        <f t="shared" si="11"/>
        <v>0.10000000000582077</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3476077.51</v>
      </c>
      <c r="D643" s="1">
        <f>'PR-RAS'!E650</f>
        <v>1650958.95</v>
      </c>
      <c r="E643" s="1">
        <v>0</v>
      </c>
      <c r="F643" s="1">
        <v>0</v>
      </c>
      <c r="G643" s="2">
        <f t="shared" si="10"/>
        <v>4351473.0532200001</v>
      </c>
      <c r="H643" s="2">
        <f t="shared" si="11"/>
        <v>0.54000000027008355</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3309263.61</v>
      </c>
      <c r="D644" s="1">
        <f>'PR-RAS'!E651</f>
        <v>1578826.07</v>
      </c>
      <c r="E644" s="1">
        <v>0</v>
      </c>
      <c r="F644" s="1">
        <v>0</v>
      </c>
      <c r="G644" s="2">
        <f t="shared" si="10"/>
        <v>4158226.8272500001</v>
      </c>
      <c r="H644" s="2">
        <f t="shared" si="11"/>
        <v>0.46000000019557774</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349671.9299999997</v>
      </c>
      <c r="D645" s="1">
        <f>'PR-RAS'!E652</f>
        <v>421804.80999999982</v>
      </c>
      <c r="E645" s="1">
        <v>0</v>
      </c>
      <c r="F645" s="1">
        <v>0</v>
      </c>
      <c r="G645" s="2">
        <f t="shared" si="10"/>
        <v>768473.31819999963</v>
      </c>
      <c r="H645" s="2">
        <f t="shared" si="11"/>
        <v>0.26000000047497451</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10</v>
      </c>
      <c r="D647" s="1">
        <f>'PR-RAS'!E654</f>
        <v>11</v>
      </c>
      <c r="E647" s="1">
        <v>0</v>
      </c>
      <c r="F647" s="1">
        <v>0</v>
      </c>
      <c r="G647" s="2">
        <f t="shared" si="10"/>
        <v>20.672000000000001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8</v>
      </c>
      <c r="D649" s="1">
        <f>'PR-RAS'!E656</f>
        <v>9</v>
      </c>
      <c r="E649" s="1">
        <v>0</v>
      </c>
      <c r="F649" s="1">
        <v>0</v>
      </c>
      <c r="G649" s="2">
        <f t="shared" si="10"/>
        <v>16.847999999999999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14.6</v>
      </c>
      <c r="D651" s="1">
        <f>'PR-RAS'!E658</f>
        <v>1751.64</v>
      </c>
      <c r="E651" s="1">
        <v>0</v>
      </c>
      <c r="F651" s="1">
        <v>0</v>
      </c>
      <c r="G651" s="2">
        <f t="shared" si="10"/>
        <v>2286.6220000000003</v>
      </c>
      <c r="H651" s="2">
        <f t="shared" si="11"/>
        <v>0.75999999999990031</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247113.08</v>
      </c>
      <c r="D654" s="1">
        <f>'PR-RAS'!E661</f>
        <v>299767.03000000003</v>
      </c>
      <c r="E654" s="1">
        <v>0</v>
      </c>
      <c r="F654" s="1">
        <v>0</v>
      </c>
      <c r="G654" s="2">
        <f t="shared" si="10"/>
        <v>552860.58241999999</v>
      </c>
      <c r="H654" s="2">
        <f t="shared" si="11"/>
        <v>0.11000000001513399</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137644.56</v>
      </c>
      <c r="D658" s="1">
        <f>'PR-RAS'!E665</f>
        <v>130200</v>
      </c>
      <c r="E658" s="1">
        <v>0</v>
      </c>
      <c r="F658" s="1">
        <v>0</v>
      </c>
      <c r="G658" s="2">
        <f t="shared" si="10"/>
        <v>261515.27592000001</v>
      </c>
      <c r="H658" s="2">
        <f t="shared" si="11"/>
        <v>0.44000000000232831</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1058.8</v>
      </c>
      <c r="D668" s="1">
        <f>'PR-RAS'!E675</f>
        <v>2658</v>
      </c>
      <c r="E668" s="1">
        <v>0</v>
      </c>
      <c r="F668" s="1">
        <v>0</v>
      </c>
      <c r="G668" s="2">
        <f t="shared" si="10"/>
        <v>4251.9916000000003</v>
      </c>
      <c r="H668" s="2">
        <f t="shared" si="11"/>
        <v>0.20000000000004547</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17719.2</v>
      </c>
      <c r="D669" s="1">
        <f>'PR-RAS'!E676</f>
        <v>32604.67</v>
      </c>
      <c r="E669" s="1">
        <v>0</v>
      </c>
      <c r="F669" s="1">
        <v>0</v>
      </c>
      <c r="G669" s="2">
        <f t="shared" si="10"/>
        <v>55396.264719999999</v>
      </c>
      <c r="H669" s="2">
        <f t="shared" si="11"/>
        <v>0.53000000000247383</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1148337.57</v>
      </c>
      <c r="D691" s="1">
        <f>'PR-RAS'!E698</f>
        <v>0</v>
      </c>
      <c r="E691" s="1">
        <v>0</v>
      </c>
      <c r="F691" s="1">
        <v>0</v>
      </c>
      <c r="G691" s="2">
        <f t="shared" si="10"/>
        <v>792352.92330000002</v>
      </c>
      <c r="H691" s="2">
        <f t="shared" si="11"/>
        <v>0.42999999993480742</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55620.67</v>
      </c>
      <c r="D703" s="1">
        <f>'PR-RAS'!E710</f>
        <v>78162.12</v>
      </c>
      <c r="E703" s="1">
        <v>0</v>
      </c>
      <c r="F703" s="1">
        <v>0</v>
      </c>
      <c r="G703" s="2">
        <f t="shared" si="10"/>
        <v>148785.32681999999</v>
      </c>
      <c r="H703" s="2">
        <f t="shared" si="11"/>
        <v>0.44999999999708962</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3109.31</v>
      </c>
      <c r="D711" s="1">
        <f>'PR-RAS'!E718</f>
        <v>6020.73</v>
      </c>
      <c r="E711" s="1">
        <v>0</v>
      </c>
      <c r="F711" s="1">
        <v>0</v>
      </c>
      <c r="G711" s="2">
        <f t="shared" si="10"/>
        <v>10757.046699999999</v>
      </c>
      <c r="H711" s="2">
        <f t="shared" si="11"/>
        <v>0.58000000000038199</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280</v>
      </c>
      <c r="E712" s="1">
        <v>0</v>
      </c>
      <c r="F712" s="1">
        <v>0</v>
      </c>
      <c r="G712" s="2">
        <f t="shared" si="10"/>
        <v>398.15999999999997</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552.58000000000004</v>
      </c>
      <c r="D713" s="1">
        <f>'PR-RAS'!E720</f>
        <v>352.83</v>
      </c>
      <c r="E713" s="1">
        <v>0</v>
      </c>
      <c r="F713" s="1">
        <v>0</v>
      </c>
      <c r="G713" s="2">
        <f t="shared" si="10"/>
        <v>895.86687999999992</v>
      </c>
      <c r="H713" s="2">
        <f t="shared" si="11"/>
        <v>0.58999999999997499</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12288.27</v>
      </c>
      <c r="D715" s="1">
        <f>'PR-RAS'!E722</f>
        <v>3277.27</v>
      </c>
      <c r="E715" s="1">
        <v>0</v>
      </c>
      <c r="F715" s="1">
        <v>0</v>
      </c>
      <c r="G715" s="2">
        <f t="shared" si="10"/>
        <v>13453.76634</v>
      </c>
      <c r="H715" s="2">
        <f t="shared" si="11"/>
        <v>0.54000000000041837</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11150</v>
      </c>
      <c r="D716" s="1">
        <f>'PR-RAS'!E723</f>
        <v>10462.5</v>
      </c>
      <c r="E716" s="1">
        <v>0</v>
      </c>
      <c r="F716" s="1">
        <v>0</v>
      </c>
      <c r="G716" s="2">
        <f t="shared" si="10"/>
        <v>22933.625</v>
      </c>
      <c r="H716" s="2">
        <f t="shared" si="11"/>
        <v>0.5</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7096.82</v>
      </c>
      <c r="D718" s="1">
        <f>'PR-RAS'!E725</f>
        <v>6964.53</v>
      </c>
      <c r="E718" s="1">
        <v>0</v>
      </c>
      <c r="F718" s="1">
        <v>0</v>
      </c>
      <c r="G718" s="2">
        <f t="shared" si="10"/>
        <v>15075.555959999998</v>
      </c>
      <c r="H718" s="2">
        <f t="shared" si="11"/>
        <v>0.6500000000005457</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558.42999999999995</v>
      </c>
      <c r="D719" s="1">
        <f>'PR-RAS'!E726</f>
        <v>0</v>
      </c>
      <c r="E719" s="1">
        <v>0</v>
      </c>
      <c r="F719" s="1">
        <v>0</v>
      </c>
      <c r="G719" s="2">
        <f t="shared" si="10"/>
        <v>400.95273999999995</v>
      </c>
      <c r="H719" s="2">
        <f t="shared" si="11"/>
        <v>0.42999999999994998</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12588.86</v>
      </c>
      <c r="D735" s="1">
        <f>'PR-RAS'!E742</f>
        <v>2697.72</v>
      </c>
      <c r="E735" s="1">
        <v>0</v>
      </c>
      <c r="F735" s="1">
        <v>0</v>
      </c>
      <c r="G735" s="2">
        <f t="shared" si="10"/>
        <v>13200.476199999999</v>
      </c>
      <c r="H735" s="2">
        <f t="shared" si="11"/>
        <v>0.41999999999961801</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1548.73</v>
      </c>
      <c r="D752" s="1">
        <f>'PR-RAS'!E759</f>
        <v>0</v>
      </c>
      <c r="E752" s="1">
        <v>0</v>
      </c>
      <c r="F752" s="1">
        <v>0</v>
      </c>
      <c r="G752" s="2">
        <f t="shared" si="10"/>
        <v>1163.0962300000001</v>
      </c>
      <c r="H752" s="2">
        <f t="shared" si="11"/>
        <v>0.26999999999998181</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777.27</v>
      </c>
      <c r="E753" s="1">
        <v>0</v>
      </c>
      <c r="F753" s="1">
        <v>0</v>
      </c>
      <c r="G753" s="2">
        <f t="shared" si="10"/>
        <v>1169.0140799999999</v>
      </c>
      <c r="H753" s="2">
        <f t="shared" si="11"/>
        <v>0.26999999999998181</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737.5</v>
      </c>
      <c r="D754" s="1">
        <f>'PR-RAS'!E761</f>
        <v>0</v>
      </c>
      <c r="E754" s="1">
        <v>0</v>
      </c>
      <c r="F754" s="1">
        <v>0</v>
      </c>
      <c r="G754" s="2">
        <f t="shared" si="10"/>
        <v>555.33749999999998</v>
      </c>
      <c r="H754" s="2">
        <f t="shared" si="11"/>
        <v>0.5</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9893.3799999999992</v>
      </c>
      <c r="E755" s="1">
        <v>0</v>
      </c>
      <c r="F755" s="1">
        <v>0</v>
      </c>
      <c r="G755" s="2">
        <f t="shared" si="10"/>
        <v>14919.21704</v>
      </c>
      <c r="H755" s="2">
        <f t="shared" si="11"/>
        <v>0.37999999999919964</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52292.88</v>
      </c>
      <c r="D808" s="1">
        <f>'PR-RAS'!E815</f>
        <v>86568.46</v>
      </c>
      <c r="E808" s="1">
        <v>0</v>
      </c>
      <c r="F808" s="1">
        <v>0</v>
      </c>
      <c r="G808" s="2">
        <f t="shared" si="10"/>
        <v>181921.84860000003</v>
      </c>
      <c r="H808" s="2">
        <f t="shared" si="11"/>
        <v>0.58000000000902219</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16000</v>
      </c>
      <c r="E823" s="1">
        <v>0</v>
      </c>
      <c r="F823" s="1">
        <v>0</v>
      </c>
      <c r="G823" s="2">
        <f t="shared" si="18"/>
        <v>26304</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20636.04</v>
      </c>
      <c r="E947" s="1">
        <v>0</v>
      </c>
      <c r="F947" s="1">
        <v>0</v>
      </c>
      <c r="G947" s="2">
        <f t="shared" si="18"/>
        <v>39043.38768</v>
      </c>
      <c r="H947" s="2">
        <f t="shared" si="19"/>
        <v>4.0000000000873115E-2</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16760.88</v>
      </c>
      <c r="D961" s="1">
        <f>'PR-RAS'!E968</f>
        <v>0</v>
      </c>
      <c r="E961" s="1">
        <v>0</v>
      </c>
      <c r="F961" s="1">
        <v>0</v>
      </c>
      <c r="G961" s="2">
        <f t="shared" si="18"/>
        <v>16090.444800000001</v>
      </c>
      <c r="H961" s="2">
        <f t="shared" si="19"/>
        <v>0.11999999999898137</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6658691.1399999997</v>
      </c>
      <c r="D984" s="6">
        <f>BILANCA!E6</f>
        <v>6934501.2999999998</v>
      </c>
      <c r="E984" s="6">
        <v>0</v>
      </c>
      <c r="F984" s="6">
        <v>0</v>
      </c>
      <c r="G984" s="7">
        <f t="shared" ref="G984:G1241" si="22">B984/1000*C984+B984/500*D984</f>
        <v>20527.693739999999</v>
      </c>
      <c r="H984" s="7">
        <f t="shared" si="19"/>
        <v>0.43999999947845936</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6063212.7799999993</v>
      </c>
      <c r="D985" s="1">
        <f>BILANCA!E7</f>
        <v>6265163.0999999996</v>
      </c>
      <c r="E985" s="1">
        <v>0</v>
      </c>
      <c r="F985" s="1">
        <v>0</v>
      </c>
      <c r="G985" s="2">
        <f t="shared" si="22"/>
        <v>37187.077959999995</v>
      </c>
      <c r="H985" s="2">
        <f t="shared" si="19"/>
        <v>0.32000000029802322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233049.60000000001</v>
      </c>
      <c r="D986" s="1">
        <f>BILANCA!E8</f>
        <v>268170.27</v>
      </c>
      <c r="E986" s="1">
        <v>0</v>
      </c>
      <c r="F986" s="1">
        <v>0</v>
      </c>
      <c r="G986" s="2">
        <f t="shared" si="22"/>
        <v>2308.1704200000004</v>
      </c>
      <c r="H986" s="2">
        <f t="shared" si="19"/>
        <v>0.67000000001280569</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233049.60000000001</v>
      </c>
      <c r="D987" s="1">
        <f>BILANCA!E9</f>
        <v>268170.27</v>
      </c>
      <c r="E987" s="1">
        <v>0</v>
      </c>
      <c r="F987" s="1">
        <v>0</v>
      </c>
      <c r="G987" s="2">
        <f t="shared" si="22"/>
        <v>3077.5605599999999</v>
      </c>
      <c r="H987" s="2">
        <f t="shared" si="19"/>
        <v>0.67000000001280569</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5795114.8599999994</v>
      </c>
      <c r="D990" s="1">
        <f>BILANCA!E12</f>
        <v>5871407.669999999</v>
      </c>
      <c r="E990" s="1">
        <v>0</v>
      </c>
      <c r="F990" s="1">
        <v>0</v>
      </c>
      <c r="G990" s="2">
        <f t="shared" si="22"/>
        <v>122765.51139999999</v>
      </c>
      <c r="H990" s="2">
        <f t="shared" si="19"/>
        <v>0.47000000160187483</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5727893.7599999998</v>
      </c>
      <c r="D991" s="1">
        <f>BILANCA!E13</f>
        <v>5818950.5399999991</v>
      </c>
      <c r="E991" s="1">
        <v>0</v>
      </c>
      <c r="F991" s="1">
        <v>0</v>
      </c>
      <c r="G991" s="2">
        <f t="shared" si="22"/>
        <v>138926.35871999999</v>
      </c>
      <c r="H991" s="2">
        <f t="shared" si="19"/>
        <v>0.70000000111758709</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2934092.67</v>
      </c>
      <c r="D993" s="1">
        <f>BILANCA!E15</f>
        <v>3350608.34</v>
      </c>
      <c r="E993" s="1">
        <v>0</v>
      </c>
      <c r="F993" s="1">
        <v>0</v>
      </c>
      <c r="G993" s="2">
        <f t="shared" si="22"/>
        <v>96353.093499999988</v>
      </c>
      <c r="H993" s="2">
        <f t="shared" si="19"/>
        <v>0.66999999992549419</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3931246.36</v>
      </c>
      <c r="D994" s="1">
        <f>BILANCA!E16</f>
        <v>4267367.5</v>
      </c>
      <c r="E994" s="1">
        <v>0</v>
      </c>
      <c r="F994" s="1">
        <v>0</v>
      </c>
      <c r="G994" s="2">
        <f t="shared" si="22"/>
        <v>137125.79495999997</v>
      </c>
      <c r="H994" s="2">
        <f t="shared" si="19"/>
        <v>0.85999999986961484</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747029.98</v>
      </c>
      <c r="D995" s="1">
        <f>BILANCA!E17</f>
        <v>307541.26</v>
      </c>
      <c r="E995" s="1">
        <v>0</v>
      </c>
      <c r="F995" s="1">
        <v>0</v>
      </c>
      <c r="G995" s="2">
        <f t="shared" si="22"/>
        <v>16345.349999999999</v>
      </c>
      <c r="H995" s="2">
        <f t="shared" si="19"/>
        <v>0.28000000002793968</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1884475.25</v>
      </c>
      <c r="D996" s="1">
        <f>BILANCA!E18</f>
        <v>2106566.56</v>
      </c>
      <c r="E996" s="1">
        <v>0</v>
      </c>
      <c r="F996" s="1">
        <v>0</v>
      </c>
      <c r="G996" s="2">
        <f t="shared" si="22"/>
        <v>79268.908809999994</v>
      </c>
      <c r="H996" s="2">
        <f t="shared" si="19"/>
        <v>0.68999999994412065</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32455.220000000016</v>
      </c>
      <c r="D997" s="1">
        <f>BILANCA!E19</f>
        <v>47044.739999999991</v>
      </c>
      <c r="E997" s="1">
        <v>0</v>
      </c>
      <c r="F997" s="1">
        <v>0</v>
      </c>
      <c r="G997" s="2">
        <f t="shared" si="22"/>
        <v>1771.6258</v>
      </c>
      <c r="H997" s="2">
        <f t="shared" si="19"/>
        <v>0.48000000002502929</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18782.64</v>
      </c>
      <c r="D998" s="1">
        <f>BILANCA!E20</f>
        <v>17544.3</v>
      </c>
      <c r="E998" s="1">
        <v>0</v>
      </c>
      <c r="F998" s="1">
        <v>0</v>
      </c>
      <c r="G998" s="2">
        <f t="shared" si="22"/>
        <v>808.06859999999995</v>
      </c>
      <c r="H998" s="2">
        <f t="shared" si="19"/>
        <v>0.65999999999985448</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16684.650000000001</v>
      </c>
      <c r="D999" s="1">
        <f>BILANCA!E21</f>
        <v>0</v>
      </c>
      <c r="E999" s="1">
        <v>0</v>
      </c>
      <c r="F999" s="1">
        <v>0</v>
      </c>
      <c r="G999" s="2">
        <f t="shared" si="22"/>
        <v>266.95440000000002</v>
      </c>
      <c r="H999" s="2">
        <f t="shared" si="19"/>
        <v>0.34999999999854481</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66240.13</v>
      </c>
      <c r="D1004" s="1">
        <f>BILANCA!E26</f>
        <v>120758.03</v>
      </c>
      <c r="E1004" s="1">
        <v>0</v>
      </c>
      <c r="F1004" s="1">
        <v>0</v>
      </c>
      <c r="G1004" s="2">
        <f t="shared" si="22"/>
        <v>6462.8799900000004</v>
      </c>
      <c r="H1004" s="2">
        <f t="shared" si="19"/>
        <v>0.16000000000349246</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69252.2</v>
      </c>
      <c r="D1006" s="1">
        <f>BILANCA!E28</f>
        <v>91257.59</v>
      </c>
      <c r="E1006" s="1">
        <v>0</v>
      </c>
      <c r="F1006" s="1">
        <v>0</v>
      </c>
      <c r="G1006" s="2">
        <f t="shared" si="22"/>
        <v>5790.6497399999989</v>
      </c>
      <c r="H1006" s="2">
        <f t="shared" si="19"/>
        <v>0.61000000000058208</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33541.919999999998</v>
      </c>
      <c r="D1007" s="1">
        <f>BILANCA!E29</f>
        <v>0</v>
      </c>
      <c r="E1007" s="1">
        <v>0</v>
      </c>
      <c r="F1007" s="1">
        <v>0</v>
      </c>
      <c r="G1007" s="2">
        <f t="shared" si="22"/>
        <v>805.00608</v>
      </c>
      <c r="H1007" s="2">
        <f t="shared" si="19"/>
        <v>8.000000000174623E-2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33541.919999999998</v>
      </c>
      <c r="D1008" s="1">
        <f>BILANCA!E30</f>
        <v>0</v>
      </c>
      <c r="E1008" s="1">
        <v>0</v>
      </c>
      <c r="F1008" s="1">
        <v>0</v>
      </c>
      <c r="G1008" s="2">
        <f t="shared" si="22"/>
        <v>838.548</v>
      </c>
      <c r="H1008" s="2">
        <f t="shared" si="19"/>
        <v>8.000000000174623E-2</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1223.960000000021</v>
      </c>
      <c r="D1023" s="1">
        <f>BILANCA!E45</f>
        <v>5412.390000000014</v>
      </c>
      <c r="E1023" s="1">
        <v>0</v>
      </c>
      <c r="F1023" s="1">
        <v>0</v>
      </c>
      <c r="G1023" s="2">
        <f t="shared" si="22"/>
        <v>481.94960000000196</v>
      </c>
      <c r="H1023" s="2">
        <f t="shared" si="19"/>
        <v>0.42999999999301508</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1250</v>
      </c>
      <c r="D1025" s="1">
        <f>BILANCA!E47</f>
        <v>1250</v>
      </c>
      <c r="E1025" s="1">
        <v>0</v>
      </c>
      <c r="F1025" s="1">
        <v>0</v>
      </c>
      <c r="G1025" s="2">
        <f t="shared" si="22"/>
        <v>157.5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340535.31</v>
      </c>
      <c r="D1027" s="1">
        <f>BILANCA!E49</f>
        <v>271536.24</v>
      </c>
      <c r="E1027" s="1">
        <v>0</v>
      </c>
      <c r="F1027" s="1">
        <v>0</v>
      </c>
      <c r="G1027" s="2">
        <f t="shared" si="22"/>
        <v>38878.742759999994</v>
      </c>
      <c r="H1027" s="2">
        <f t="shared" si="19"/>
        <v>0.54999999998835847</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340561.35</v>
      </c>
      <c r="D1028" s="1">
        <f>BILANCA!E50</f>
        <v>267373.84999999998</v>
      </c>
      <c r="E1028" s="1">
        <v>0</v>
      </c>
      <c r="F1028" s="1">
        <v>0</v>
      </c>
      <c r="G1028" s="2">
        <f t="shared" si="22"/>
        <v>39388.907249999989</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895.22</v>
      </c>
      <c r="D1031" s="1">
        <f>BILANCA!E53</f>
        <v>3490</v>
      </c>
      <c r="E1031" s="1">
        <v>0</v>
      </c>
      <c r="F1031" s="1">
        <v>0</v>
      </c>
      <c r="G1031" s="2">
        <f t="shared" si="22"/>
        <v>378.01056</v>
      </c>
      <c r="H1031" s="2">
        <f t="shared" si="19"/>
        <v>0.22000000000002728</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895.22</v>
      </c>
      <c r="D1033" s="1">
        <f>BILANCA!E55</f>
        <v>3490</v>
      </c>
      <c r="E1033" s="1">
        <v>0</v>
      </c>
      <c r="F1033" s="1">
        <v>0</v>
      </c>
      <c r="G1033" s="2">
        <f t="shared" si="22"/>
        <v>393.76100000000002</v>
      </c>
      <c r="H1033" s="2">
        <f t="shared" si="19"/>
        <v>0.22000000000002728</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35048.32</v>
      </c>
      <c r="D1034" s="1">
        <f>BILANCA!E56</f>
        <v>125585.16</v>
      </c>
      <c r="E1034" s="1">
        <v>0</v>
      </c>
      <c r="F1034" s="1">
        <v>0</v>
      </c>
      <c r="G1034" s="2">
        <f t="shared" si="22"/>
        <v>14597.150639999998</v>
      </c>
      <c r="H1034" s="2">
        <f t="shared" si="19"/>
        <v>0.48000000000320142</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35048.32</v>
      </c>
      <c r="D1035" s="1">
        <f>BILANCA!E57</f>
        <v>125585.16</v>
      </c>
      <c r="E1035" s="1">
        <v>0</v>
      </c>
      <c r="F1035" s="1">
        <v>0</v>
      </c>
      <c r="G1035" s="2">
        <f t="shared" si="22"/>
        <v>14883.369279999999</v>
      </c>
      <c r="H1035" s="2">
        <f t="shared" si="19"/>
        <v>0.48000000000320142</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595478.36</v>
      </c>
      <c r="D1046" s="1">
        <f>BILANCA!E68</f>
        <v>669338.19999999995</v>
      </c>
      <c r="E1046" s="1">
        <v>0</v>
      </c>
      <c r="F1046" s="1">
        <v>0</v>
      </c>
      <c r="G1046" s="2">
        <f t="shared" si="22"/>
        <v>121851.74987999999</v>
      </c>
      <c r="H1046" s="2">
        <f t="shared" si="19"/>
        <v>0.55999999993946403</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349671.93</v>
      </c>
      <c r="D1047" s="1">
        <f>BILANCA!E69</f>
        <v>421804.81</v>
      </c>
      <c r="E1047" s="1">
        <v>0</v>
      </c>
      <c r="F1047" s="1">
        <v>0</v>
      </c>
      <c r="G1047" s="2">
        <f t="shared" si="22"/>
        <v>76370.01920000001</v>
      </c>
      <c r="H1047" s="2">
        <f t="shared" si="19"/>
        <v>0.26000000000931323</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349636.62</v>
      </c>
      <c r="D1048" s="1">
        <f>BILANCA!E70</f>
        <v>421755.79</v>
      </c>
      <c r="E1048" s="1">
        <v>0</v>
      </c>
      <c r="F1048" s="1">
        <v>0</v>
      </c>
      <c r="G1048" s="2">
        <f t="shared" si="22"/>
        <v>77554.633000000002</v>
      </c>
      <c r="H1048" s="2">
        <f t="shared" si="19"/>
        <v>0.59000000002561137</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349636.62</v>
      </c>
      <c r="D1050" s="1">
        <f>BILANCA!E72</f>
        <v>421755.79</v>
      </c>
      <c r="E1050" s="1">
        <v>0</v>
      </c>
      <c r="F1050" s="1">
        <v>0</v>
      </c>
      <c r="G1050" s="2">
        <f t="shared" si="22"/>
        <v>79940.929399999994</v>
      </c>
      <c r="H1050" s="2">
        <f t="shared" si="19"/>
        <v>0.59000000002561137</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35.31</v>
      </c>
      <c r="D1054" s="1">
        <f>BILANCA!E76</f>
        <v>49.02</v>
      </c>
      <c r="E1054" s="1">
        <v>0</v>
      </c>
      <c r="F1054" s="1">
        <v>0</v>
      </c>
      <c r="G1054" s="2">
        <f t="shared" si="22"/>
        <v>9.4678500000000003</v>
      </c>
      <c r="H1054" s="2">
        <f t="shared" si="19"/>
        <v>0.3300000000000054</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40.520000000000003</v>
      </c>
      <c r="D1056" s="1">
        <f>BILANCA!E78</f>
        <v>263.02</v>
      </c>
      <c r="E1056" s="1">
        <v>0</v>
      </c>
      <c r="F1056" s="1">
        <v>0</v>
      </c>
      <c r="G1056" s="2">
        <f t="shared" si="22"/>
        <v>41.358879999999992</v>
      </c>
      <c r="H1056" s="2">
        <f t="shared" si="19"/>
        <v>0.49999999999997868</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40.520000000000003</v>
      </c>
      <c r="D1064" s="1">
        <f>BILANCA!E86</f>
        <v>263.02</v>
      </c>
      <c r="E1064" s="1">
        <v>0</v>
      </c>
      <c r="F1064" s="1">
        <v>0</v>
      </c>
      <c r="G1064" s="2">
        <f t="shared" si="22"/>
        <v>45.891359999999999</v>
      </c>
      <c r="H1064" s="2">
        <f t="shared" si="19"/>
        <v>0.49999999999997868</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225854.4</v>
      </c>
      <c r="D1112" s="1">
        <f>BILANCA!E134</f>
        <v>225854.4</v>
      </c>
      <c r="E1112" s="1">
        <v>0</v>
      </c>
      <c r="F1112" s="1">
        <v>0</v>
      </c>
      <c r="G1112" s="2">
        <f t="shared" si="22"/>
        <v>87405.652799999996</v>
      </c>
      <c r="H1112" s="2">
        <f t="shared" si="23"/>
        <v>0.79999999998835847</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225854.4</v>
      </c>
      <c r="D1113" s="1">
        <f>BILANCA!E135</f>
        <v>225854.4</v>
      </c>
      <c r="E1113" s="1">
        <v>0</v>
      </c>
      <c r="F1113" s="1">
        <v>0</v>
      </c>
      <c r="G1113" s="2">
        <f t="shared" si="22"/>
        <v>88083.216</v>
      </c>
      <c r="H1113" s="2">
        <f t="shared" si="23"/>
        <v>0.79999999998835847</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225854.4</v>
      </c>
      <c r="D1117" s="1">
        <f>BILANCA!E139</f>
        <v>225854.4</v>
      </c>
      <c r="E1117" s="1">
        <v>0</v>
      </c>
      <c r="F1117" s="1">
        <v>0</v>
      </c>
      <c r="G1117" s="2">
        <f t="shared" si="22"/>
        <v>90793.468800000002</v>
      </c>
      <c r="H1117" s="2">
        <f t="shared" si="23"/>
        <v>0.79999999998835847</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18292.800000000003</v>
      </c>
      <c r="D1124" s="1">
        <f>BILANCA!E146</f>
        <v>19797.259999999995</v>
      </c>
      <c r="E1124" s="1">
        <v>0</v>
      </c>
      <c r="F1124" s="1">
        <v>0</v>
      </c>
      <c r="G1124" s="2">
        <f t="shared" si="22"/>
        <v>8162.112119999998</v>
      </c>
      <c r="H1124" s="2">
        <f t="shared" si="23"/>
        <v>0.45999999999185093</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6235.2</v>
      </c>
      <c r="D1125" s="1">
        <f>BILANCA!E147</f>
        <v>8177.4</v>
      </c>
      <c r="E1125" s="1">
        <v>0</v>
      </c>
      <c r="F1125" s="1">
        <v>0</v>
      </c>
      <c r="G1125" s="2">
        <f t="shared" si="22"/>
        <v>3207.7799999999997</v>
      </c>
      <c r="H1125" s="2">
        <f t="shared" si="23"/>
        <v>0.5999999999994543</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429.73</v>
      </c>
      <c r="D1127" s="1">
        <f>BILANCA!E149</f>
        <v>902.6</v>
      </c>
      <c r="E1127" s="1">
        <v>0</v>
      </c>
      <c r="F1127" s="1">
        <v>0</v>
      </c>
      <c r="G1127" s="2">
        <f t="shared" si="22"/>
        <v>321.82992000000002</v>
      </c>
      <c r="H1127" s="2">
        <f t="shared" si="23"/>
        <v>0.66999999999995907</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429.73</v>
      </c>
      <c r="D1133" s="1">
        <f>BILANCA!E155</f>
        <v>902.6</v>
      </c>
      <c r="E1133" s="1">
        <v>0</v>
      </c>
      <c r="F1133" s="1">
        <v>0</v>
      </c>
      <c r="G1133" s="2">
        <f t="shared" si="22"/>
        <v>335.23949999999996</v>
      </c>
      <c r="H1133" s="2">
        <f t="shared" si="23"/>
        <v>0.66999999999995907</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2820.33</v>
      </c>
      <c r="D1136" s="1">
        <f>BILANCA!E158</f>
        <v>4099.03</v>
      </c>
      <c r="E1136" s="1">
        <v>0</v>
      </c>
      <c r="F1136" s="1">
        <v>0</v>
      </c>
      <c r="G1136" s="2">
        <f t="shared" si="22"/>
        <v>1685.81367</v>
      </c>
      <c r="H1136" s="2">
        <f t="shared" si="23"/>
        <v>0.35999999999967258</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24742.13</v>
      </c>
      <c r="D1137" s="1">
        <f>BILANCA!E159</f>
        <v>22084.62</v>
      </c>
      <c r="E1137" s="1">
        <v>0</v>
      </c>
      <c r="F1137" s="1">
        <v>0</v>
      </c>
      <c r="G1137" s="2">
        <f t="shared" si="22"/>
        <v>10612.350979999999</v>
      </c>
      <c r="H1137" s="2">
        <f t="shared" si="23"/>
        <v>0.51000000000203727</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437.97</v>
      </c>
      <c r="D1138" s="1">
        <f>BILANCA!E160</f>
        <v>1997.09</v>
      </c>
      <c r="E1138" s="1">
        <v>0</v>
      </c>
      <c r="F1138" s="1">
        <v>0</v>
      </c>
      <c r="G1138" s="2">
        <f t="shared" si="22"/>
        <v>686.98325</v>
      </c>
      <c r="H1138" s="2">
        <f t="shared" si="23"/>
        <v>0.11999999999989086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627.44000000000005</v>
      </c>
      <c r="D1140" s="1">
        <f>BILANCA!E162</f>
        <v>696.13</v>
      </c>
      <c r="E1140" s="1">
        <v>0</v>
      </c>
      <c r="F1140" s="1">
        <v>0</v>
      </c>
      <c r="G1140" s="2">
        <f t="shared" si="22"/>
        <v>317.09289999999999</v>
      </c>
      <c r="H1140" s="2">
        <f t="shared" si="23"/>
        <v>0.57000000000005002</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17000</v>
      </c>
      <c r="D1141" s="1">
        <f>BILANCA!E163</f>
        <v>18159.61</v>
      </c>
      <c r="E1141" s="1">
        <v>0</v>
      </c>
      <c r="F1141" s="1">
        <v>0</v>
      </c>
      <c r="G1141" s="2">
        <f t="shared" si="22"/>
        <v>8424.4367600000005</v>
      </c>
      <c r="H1141" s="2">
        <f t="shared" si="23"/>
        <v>0.38999999999941792</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1618.71</v>
      </c>
      <c r="D1148" s="1">
        <f>BILANCA!E170</f>
        <v>1618.71</v>
      </c>
      <c r="E1148" s="1">
        <v>0</v>
      </c>
      <c r="F1148" s="1">
        <v>0</v>
      </c>
      <c r="G1148" s="2">
        <f t="shared" si="22"/>
        <v>801.26144999999997</v>
      </c>
      <c r="H1148" s="2">
        <f t="shared" si="23"/>
        <v>0.57999999999992724</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1618.71</v>
      </c>
      <c r="D1149" s="1">
        <f>BILANCA!E171</f>
        <v>1618.71</v>
      </c>
      <c r="E1149" s="1">
        <v>0</v>
      </c>
      <c r="F1149" s="1">
        <v>0</v>
      </c>
      <c r="G1149" s="2">
        <f t="shared" si="22"/>
        <v>806.11758000000009</v>
      </c>
      <c r="H1149" s="2">
        <f t="shared" si="23"/>
        <v>0.57999999999992724</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6658691.1399999997</v>
      </c>
      <c r="D1152" s="1">
        <f>BILANCA!E175</f>
        <v>6934501.2999999989</v>
      </c>
      <c r="E1152" s="1">
        <v>0</v>
      </c>
      <c r="F1152" s="1">
        <v>0</v>
      </c>
      <c r="G1152" s="2">
        <f t="shared" si="22"/>
        <v>3469180.2420599996</v>
      </c>
      <c r="H1152" s="2">
        <f t="shared" si="23"/>
        <v>0.43999999854713678</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241619.61</v>
      </c>
      <c r="D1153" s="1">
        <f>BILANCA!E176</f>
        <v>233387.08</v>
      </c>
      <c r="E1153" s="1">
        <v>0</v>
      </c>
      <c r="F1153" s="1">
        <v>0</v>
      </c>
      <c r="G1153" s="2">
        <f t="shared" si="22"/>
        <v>120426.9409</v>
      </c>
      <c r="H1153" s="2">
        <f t="shared" si="23"/>
        <v>0.47000000000116415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51175.86</v>
      </c>
      <c r="D1154" s="1">
        <f>BILANCA!E177</f>
        <v>68128.439999999988</v>
      </c>
      <c r="E1154" s="1">
        <v>0</v>
      </c>
      <c r="F1154" s="1">
        <v>0</v>
      </c>
      <c r="G1154" s="2">
        <f t="shared" si="22"/>
        <v>32050.998540000001</v>
      </c>
      <c r="H1154" s="2">
        <f t="shared" si="23"/>
        <v>0.57999999998719431</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23079.54</v>
      </c>
      <c r="D1155" s="1">
        <f>BILANCA!E178</f>
        <v>32009.39</v>
      </c>
      <c r="E1155" s="1">
        <v>0</v>
      </c>
      <c r="F1155" s="1">
        <v>0</v>
      </c>
      <c r="G1155" s="2">
        <f t="shared" si="22"/>
        <v>14980.911039999999</v>
      </c>
      <c r="H1155" s="2">
        <f t="shared" si="23"/>
        <v>0.84999999999854481</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23150.45</v>
      </c>
      <c r="D1156" s="1">
        <f>BILANCA!E179</f>
        <v>34961.89</v>
      </c>
      <c r="E1156" s="1">
        <v>0</v>
      </c>
      <c r="F1156" s="1">
        <v>0</v>
      </c>
      <c r="G1156" s="2">
        <f t="shared" si="22"/>
        <v>16101.841789999999</v>
      </c>
      <c r="H1156" s="2">
        <f t="shared" si="23"/>
        <v>0.56000000000130967</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771.35</v>
      </c>
      <c r="D1157" s="1">
        <f>BILANCA!E180</f>
        <v>903.87000000000012</v>
      </c>
      <c r="E1157" s="1">
        <v>0</v>
      </c>
      <c r="F1157" s="1">
        <v>0</v>
      </c>
      <c r="G1157" s="2">
        <f t="shared" si="22"/>
        <v>448.76166000000001</v>
      </c>
      <c r="H1157" s="2">
        <f t="shared" si="23"/>
        <v>0.4799999999999045</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478.8</v>
      </c>
      <c r="D1159" s="1">
        <f>BILANCA!E182</f>
        <v>608.83000000000004</v>
      </c>
      <c r="E1159" s="1">
        <v>0</v>
      </c>
      <c r="F1159" s="1">
        <v>0</v>
      </c>
      <c r="G1159" s="2">
        <f t="shared" si="22"/>
        <v>298.57695999999999</v>
      </c>
      <c r="H1159" s="2">
        <f t="shared" si="23"/>
        <v>0.3699999999999477</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292.55</v>
      </c>
      <c r="D1160" s="1">
        <f>BILANCA!E183</f>
        <v>295.04000000000002</v>
      </c>
      <c r="E1160" s="1">
        <v>0</v>
      </c>
      <c r="F1160" s="1">
        <v>0</v>
      </c>
      <c r="G1160" s="2">
        <f t="shared" si="22"/>
        <v>156.22550999999999</v>
      </c>
      <c r="H1160" s="2">
        <f t="shared" si="23"/>
        <v>0.49000000000000909</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291.51</v>
      </c>
      <c r="D1161" s="1">
        <f>BILANCA!E184</f>
        <v>0</v>
      </c>
      <c r="E1161" s="1">
        <v>0</v>
      </c>
      <c r="F1161" s="1">
        <v>0</v>
      </c>
      <c r="G1161" s="2">
        <f t="shared" si="22"/>
        <v>51.888779999999997</v>
      </c>
      <c r="H1161" s="2">
        <f t="shared" si="23"/>
        <v>0.49000000000000909</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3883.01</v>
      </c>
      <c r="D1163" s="1">
        <f>BILANCA!E186</f>
        <v>233.29</v>
      </c>
      <c r="E1163" s="1">
        <v>0</v>
      </c>
      <c r="F1163" s="1">
        <v>0</v>
      </c>
      <c r="G1163" s="2">
        <f t="shared" si="22"/>
        <v>782.92620000000011</v>
      </c>
      <c r="H1163" s="2">
        <f t="shared" si="23"/>
        <v>0.30000000000021032</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20</v>
      </c>
      <c r="E1165" s="1">
        <v>0</v>
      </c>
      <c r="F1165" s="1">
        <v>0</v>
      </c>
      <c r="G1165" s="2">
        <f t="shared" si="22"/>
        <v>7.2799999999999994</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9877.5</v>
      </c>
      <c r="D1166" s="1">
        <f>BILANCA!E189</f>
        <v>5328.43</v>
      </c>
      <c r="E1166" s="1">
        <v>0</v>
      </c>
      <c r="F1166" s="1">
        <v>0</v>
      </c>
      <c r="G1166" s="2">
        <f t="shared" si="22"/>
        <v>3757.7878799999999</v>
      </c>
      <c r="H1166" s="2">
        <f t="shared" si="23"/>
        <v>0.93000000000029104</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180566.25</v>
      </c>
      <c r="D1183" s="1">
        <f>BILANCA!E206</f>
        <v>159930.21</v>
      </c>
      <c r="E1183" s="1">
        <v>0</v>
      </c>
      <c r="F1183" s="1">
        <v>0</v>
      </c>
      <c r="G1183" s="2">
        <f t="shared" si="22"/>
        <v>100085.334</v>
      </c>
      <c r="H1183" s="2">
        <f t="shared" si="23"/>
        <v>0.45999999999185093</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180566.25</v>
      </c>
      <c r="D1184" s="1">
        <f>BILANCA!E207</f>
        <v>159930.21</v>
      </c>
      <c r="E1184" s="1">
        <v>0</v>
      </c>
      <c r="F1184" s="1">
        <v>0</v>
      </c>
      <c r="G1184" s="2">
        <f t="shared" si="22"/>
        <v>100585.76067</v>
      </c>
      <c r="H1184" s="2">
        <f t="shared" si="23"/>
        <v>0.45999999999185093</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180566.25</v>
      </c>
      <c r="D1189" s="1">
        <f>BILANCA!E212</f>
        <v>159930.21</v>
      </c>
      <c r="E1189" s="1">
        <v>0</v>
      </c>
      <c r="F1189" s="1">
        <v>0</v>
      </c>
      <c r="G1189" s="2">
        <f t="shared" si="22"/>
        <v>103087.89401999998</v>
      </c>
      <c r="H1189" s="2">
        <f t="shared" si="23"/>
        <v>0.45999999999185093</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6417071.5299999993</v>
      </c>
      <c r="D1214" s="1">
        <f>BILANCA!E237</f>
        <v>6701114.2199999988</v>
      </c>
      <c r="E1214" s="1">
        <v>0</v>
      </c>
      <c r="F1214" s="1">
        <v>0</v>
      </c>
      <c r="G1214" s="2">
        <f t="shared" si="22"/>
        <v>4578258.2930699997</v>
      </c>
      <c r="H1214" s="2">
        <f t="shared" si="23"/>
        <v>0.68999999947845936</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6108500.9299999997</v>
      </c>
      <c r="D1215" s="1">
        <f>BILANCA!E238</f>
        <v>6331087.2899999991</v>
      </c>
      <c r="E1215" s="1">
        <v>0</v>
      </c>
      <c r="F1215" s="1">
        <v>0</v>
      </c>
      <c r="G1215" s="2">
        <f t="shared" si="22"/>
        <v>4354796.71832</v>
      </c>
      <c r="H1215" s="2">
        <f t="shared" si="23"/>
        <v>0.35999999940395355</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8481207.1799999997</v>
      </c>
      <c r="D1216" s="1">
        <f>BILANCA!E239</f>
        <v>8955140.6899999995</v>
      </c>
      <c r="E1216" s="1">
        <v>0</v>
      </c>
      <c r="F1216" s="1">
        <v>0</v>
      </c>
      <c r="G1216" s="2">
        <f t="shared" si="22"/>
        <v>6149216.8344800007</v>
      </c>
      <c r="H1216" s="2">
        <f t="shared" si="23"/>
        <v>0.49000000022351742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8255352.7800000003</v>
      </c>
      <c r="D1217" s="1">
        <f>BILANCA!E240</f>
        <v>8729286.2899999991</v>
      </c>
      <c r="E1217" s="1">
        <v>0</v>
      </c>
      <c r="F1217" s="1">
        <v>0</v>
      </c>
      <c r="G1217" s="2">
        <f t="shared" si="22"/>
        <v>6017058.5342399999</v>
      </c>
      <c r="H1217" s="2">
        <f t="shared" si="23"/>
        <v>0.50999999884516001</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225854.4</v>
      </c>
      <c r="D1218" s="1">
        <f>BILANCA!E241</f>
        <v>225854.4</v>
      </c>
      <c r="E1218" s="1">
        <v>0</v>
      </c>
      <c r="F1218" s="1">
        <v>0</v>
      </c>
      <c r="G1218" s="2">
        <f t="shared" si="22"/>
        <v>159227.35199999998</v>
      </c>
      <c r="H1218" s="2">
        <f t="shared" si="23"/>
        <v>0.79999999998835847</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2372706.25</v>
      </c>
      <c r="D1219" s="1">
        <f>BILANCA!E242</f>
        <v>2624053.4</v>
      </c>
      <c r="E1219" s="1">
        <v>0</v>
      </c>
      <c r="F1219" s="1">
        <v>0</v>
      </c>
      <c r="G1219" s="2">
        <f t="shared" si="22"/>
        <v>1798511.8797999998</v>
      </c>
      <c r="H1219" s="2">
        <f t="shared" si="23"/>
        <v>0.64999999990686774</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2372706.25</v>
      </c>
      <c r="D1220" s="1">
        <f>BILANCA!E243</f>
        <v>2624053.4</v>
      </c>
      <c r="E1220" s="1">
        <v>0</v>
      </c>
      <c r="F1220" s="1">
        <v>0</v>
      </c>
      <c r="G1220" s="2">
        <f t="shared" si="22"/>
        <v>1806132.6928499998</v>
      </c>
      <c r="H1220" s="2">
        <f t="shared" si="23"/>
        <v>0.64999999990686774</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290277.80999999959</v>
      </c>
      <c r="D1222" s="1">
        <f>BILANCA!E245</f>
        <v>350229.66999999993</v>
      </c>
      <c r="E1222" s="1">
        <v>0</v>
      </c>
      <c r="F1222" s="1">
        <v>0</v>
      </c>
      <c r="G1222" s="2">
        <f t="shared" si="22"/>
        <v>236786.17884999985</v>
      </c>
      <c r="H1222" s="2">
        <f t="shared" si="23"/>
        <v>0.52000000048428774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6671170.5</v>
      </c>
      <c r="D1223" s="1">
        <f>BILANCA!E246</f>
        <v>7145124.54</v>
      </c>
      <c r="E1223" s="1">
        <v>0</v>
      </c>
      <c r="F1223" s="1">
        <v>0</v>
      </c>
      <c r="G1223" s="2">
        <f t="shared" si="22"/>
        <v>5030740.6991999997</v>
      </c>
      <c r="H1223" s="2">
        <f t="shared" si="23"/>
        <v>0.9599999999627471</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6531466.2199999997</v>
      </c>
      <c r="D1224" s="1">
        <f>BILANCA!E247</f>
        <v>7023292.9699999997</v>
      </c>
      <c r="E1224" s="1">
        <v>0</v>
      </c>
      <c r="F1224" s="1">
        <v>0</v>
      </c>
      <c r="G1224" s="2">
        <f t="shared" si="22"/>
        <v>4959310.570559999</v>
      </c>
      <c r="H1224" s="2">
        <f t="shared" si="23"/>
        <v>0.25</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139704.28</v>
      </c>
      <c r="D1226" s="1">
        <f>BILANCA!E249</f>
        <v>121831.57</v>
      </c>
      <c r="E1226" s="1">
        <v>0</v>
      </c>
      <c r="F1226" s="1">
        <v>0</v>
      </c>
      <c r="G1226" s="2">
        <f t="shared" si="22"/>
        <v>93158.283060000002</v>
      </c>
      <c r="H1226" s="2">
        <f t="shared" si="23"/>
        <v>0.70999999999185093</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6380892.6900000004</v>
      </c>
      <c r="D1227" s="1">
        <f>BILANCA!E250</f>
        <v>6794894.8700000001</v>
      </c>
      <c r="E1227" s="1">
        <v>0</v>
      </c>
      <c r="F1227" s="1">
        <v>0</v>
      </c>
      <c r="G1227" s="2">
        <f t="shared" si="22"/>
        <v>4872846.5129199997</v>
      </c>
      <c r="H1227" s="2">
        <f t="shared" si="23"/>
        <v>0.43999999947845936</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6380892.6900000004</v>
      </c>
      <c r="D1229" s="1">
        <f>BILANCA!E252</f>
        <v>6794894.8700000001</v>
      </c>
      <c r="E1229" s="1">
        <v>0</v>
      </c>
      <c r="F1229" s="1">
        <v>0</v>
      </c>
      <c r="G1229" s="2">
        <f t="shared" si="22"/>
        <v>4912787.8777799997</v>
      </c>
      <c r="H1229" s="2">
        <f t="shared" si="23"/>
        <v>0.43999999947845936</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18292.79</v>
      </c>
      <c r="D1232" s="1">
        <f>BILANCA!E255</f>
        <v>19797.259999999998</v>
      </c>
      <c r="E1232" s="1">
        <v>0</v>
      </c>
      <c r="F1232" s="1">
        <v>0</v>
      </c>
      <c r="G1232" s="2">
        <f t="shared" si="22"/>
        <v>14413.940189999998</v>
      </c>
      <c r="H1232" s="2">
        <f t="shared" si="23"/>
        <v>0.46999999999752617</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2619953.98</v>
      </c>
      <c r="D1236" s="1">
        <f>BILANCA!E259</f>
        <v>2630896.1800000002</v>
      </c>
      <c r="E1236" s="1">
        <v>0</v>
      </c>
      <c r="F1236" s="1">
        <v>0</v>
      </c>
      <c r="G1236" s="2">
        <f t="shared" si="22"/>
        <v>1994081.8240200002</v>
      </c>
      <c r="H1236" s="2">
        <f t="shared" si="23"/>
        <v>0.20000000018626451</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2619953.98</v>
      </c>
      <c r="D1237" s="1">
        <f>BILANCA!E260</f>
        <v>2630896.1800000002</v>
      </c>
      <c r="E1237" s="1">
        <v>0</v>
      </c>
      <c r="F1237" s="1">
        <v>0</v>
      </c>
      <c r="G1237" s="2">
        <f t="shared" si="22"/>
        <v>2001963.5703600002</v>
      </c>
      <c r="H1237" s="2">
        <f t="shared" si="23"/>
        <v>0.20000000018626451</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7554.76</v>
      </c>
      <c r="D1240" s="1">
        <f>BILANCA!E264</f>
        <v>37956.870000000003</v>
      </c>
      <c r="E1240" s="1">
        <v>0</v>
      </c>
      <c r="F1240" s="1">
        <v>0</v>
      </c>
      <c r="G1240" s="2">
        <f t="shared" si="22"/>
        <v>21451.404500000001</v>
      </c>
      <c r="H1240" s="2">
        <f t="shared" si="23"/>
        <v>0.36999999999716238</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27738.04</v>
      </c>
      <c r="D1241" s="1">
        <f>BILANCA!E265</f>
        <v>0</v>
      </c>
      <c r="E1241" s="1">
        <v>0</v>
      </c>
      <c r="F1241" s="1">
        <v>0</v>
      </c>
      <c r="G1241" s="2">
        <f t="shared" si="22"/>
        <v>7156.4143200000008</v>
      </c>
      <c r="H1241" s="2">
        <f t="shared" si="23"/>
        <v>4.0000000000873115E-2</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40.520000000000003</v>
      </c>
      <c r="D1244" s="1">
        <f>BILANCA!E268</f>
        <v>263.02</v>
      </c>
      <c r="E1244" s="1">
        <v>0</v>
      </c>
      <c r="F1244" s="1">
        <v>0</v>
      </c>
      <c r="G1244" s="2">
        <f t="shared" si="24"/>
        <v>147.87215999999998</v>
      </c>
      <c r="H1244" s="2">
        <f t="shared" si="23"/>
        <v>0.49999999999997868</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51175.86</v>
      </c>
      <c r="D1264" s="1">
        <f>BILANCA!E288</f>
        <v>68128.44</v>
      </c>
      <c r="E1264" s="1">
        <v>0</v>
      </c>
      <c r="F1264" s="1">
        <v>0</v>
      </c>
      <c r="G1264" s="2">
        <f t="shared" si="24"/>
        <v>52668.599940000007</v>
      </c>
      <c r="H1264" s="2">
        <f t="shared" si="23"/>
        <v>0.58000000000174623</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9877.5</v>
      </c>
      <c r="D1266" s="1">
        <f>BILANCA!E290</f>
        <v>5328.43</v>
      </c>
      <c r="E1266" s="1">
        <v>0</v>
      </c>
      <c r="F1266" s="1">
        <v>0</v>
      </c>
      <c r="G1266" s="2">
        <f t="shared" si="24"/>
        <v>5811.2238799999996</v>
      </c>
      <c r="H1266" s="2">
        <f t="shared" si="23"/>
        <v>0.93000000000029104</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180566.25</v>
      </c>
      <c r="D1270" s="1">
        <f>BILANCA!E294</f>
        <v>159930.21</v>
      </c>
      <c r="E1270" s="1">
        <v>0</v>
      </c>
      <c r="F1270" s="1">
        <v>0</v>
      </c>
      <c r="G1270" s="2">
        <f t="shared" si="24"/>
        <v>143622.45428999997</v>
      </c>
      <c r="H1270" s="2">
        <f t="shared" si="23"/>
        <v>0.45999999999185093</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210489.05999999997</v>
      </c>
      <c r="D1299" s="6">
        <f>'RAS-funkcijski'!E5</f>
        <v>291252.53000000003</v>
      </c>
      <c r="E1299" s="6">
        <v>0</v>
      </c>
      <c r="F1299" s="6">
        <v>0</v>
      </c>
      <c r="G1299" s="7">
        <f t="shared" si="24"/>
        <v>792.99412000000007</v>
      </c>
      <c r="H1299" s="7">
        <f t="shared" si="23"/>
        <v>0.52999999994062819</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166675.16999999998</v>
      </c>
      <c r="D1300" s="1">
        <f>'RAS-funkcijski'!E6</f>
        <v>191507.21</v>
      </c>
      <c r="E1300" s="1">
        <v>0</v>
      </c>
      <c r="F1300" s="1">
        <v>0</v>
      </c>
      <c r="G1300" s="2">
        <f t="shared" si="24"/>
        <v>1099.3791799999999</v>
      </c>
      <c r="H1300" s="2">
        <f t="shared" si="23"/>
        <v>0.37999999997555278</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119925.97</v>
      </c>
      <c r="D1301" s="1">
        <f>'RAS-funkcijski'!E7</f>
        <v>156995</v>
      </c>
      <c r="E1301" s="1">
        <v>0</v>
      </c>
      <c r="F1301" s="1">
        <v>0</v>
      </c>
      <c r="G1301" s="2">
        <f t="shared" si="24"/>
        <v>1301.74791</v>
      </c>
      <c r="H1301" s="2">
        <f t="shared" si="23"/>
        <v>2.9999999998835847E-2</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46749.2</v>
      </c>
      <c r="D1302" s="1">
        <f>'RAS-funkcijski'!E8</f>
        <v>34512.21</v>
      </c>
      <c r="E1302" s="1">
        <v>0</v>
      </c>
      <c r="F1302" s="1">
        <v>0</v>
      </c>
      <c r="G1302" s="2">
        <f t="shared" si="24"/>
        <v>463.09447999999998</v>
      </c>
      <c r="H1302" s="2">
        <f t="shared" si="23"/>
        <v>0.4099999999962165</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1238.1099999999999</v>
      </c>
      <c r="D1307" s="1">
        <f>'RAS-funkcijski'!E13</f>
        <v>1145.32</v>
      </c>
      <c r="E1307" s="1">
        <v>0</v>
      </c>
      <c r="F1307" s="1">
        <v>0</v>
      </c>
      <c r="G1307" s="2">
        <f t="shared" si="24"/>
        <v>31.758749999999996</v>
      </c>
      <c r="H1307" s="2">
        <f t="shared" si="23"/>
        <v>0.42999999999983629</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1238.1099999999999</v>
      </c>
      <c r="D1308" s="1">
        <f>'RAS-funkcijski'!E14</f>
        <v>1145.32</v>
      </c>
      <c r="E1308" s="1">
        <v>0</v>
      </c>
      <c r="F1308" s="1">
        <v>0</v>
      </c>
      <c r="G1308" s="2">
        <f t="shared" si="24"/>
        <v>35.287499999999994</v>
      </c>
      <c r="H1308" s="2">
        <f t="shared" si="23"/>
        <v>0.42999999999983629</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42575.78</v>
      </c>
      <c r="D1312" s="1">
        <f>'RAS-funkcijski'!E18</f>
        <v>98600</v>
      </c>
      <c r="E1312" s="1">
        <v>0</v>
      </c>
      <c r="F1312" s="1">
        <v>0</v>
      </c>
      <c r="G1312" s="2">
        <f t="shared" si="24"/>
        <v>3356.8609200000001</v>
      </c>
      <c r="H1312" s="2">
        <f t="shared" si="23"/>
        <v>0.22000000000116415</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3825</v>
      </c>
      <c r="E1316" s="1">
        <v>0</v>
      </c>
      <c r="F1316" s="1">
        <v>0</v>
      </c>
      <c r="G1316" s="2">
        <f t="shared" si="24"/>
        <v>137.69999999999999</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3825</v>
      </c>
      <c r="E1318" s="1">
        <v>0</v>
      </c>
      <c r="F1318" s="1">
        <v>0</v>
      </c>
      <c r="G1318" s="2">
        <f t="shared" si="24"/>
        <v>153</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16304.45</v>
      </c>
      <c r="D1322" s="1">
        <f>'RAS-funkcijski'!E28</f>
        <v>82535</v>
      </c>
      <c r="E1322" s="1">
        <v>0</v>
      </c>
      <c r="F1322" s="1">
        <v>0</v>
      </c>
      <c r="G1322" s="2">
        <f t="shared" si="24"/>
        <v>4352.9868000000006</v>
      </c>
      <c r="H1322" s="2">
        <f t="shared" si="23"/>
        <v>0.4500000000007276</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16039</v>
      </c>
      <c r="D1324" s="1">
        <f>'RAS-funkcijski'!E30</f>
        <v>61455</v>
      </c>
      <c r="E1324" s="1">
        <v>0</v>
      </c>
      <c r="F1324" s="1">
        <v>0</v>
      </c>
      <c r="G1324" s="2">
        <f t="shared" si="24"/>
        <v>3612.674</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265.45</v>
      </c>
      <c r="D1328" s="1">
        <f>'RAS-funkcijski'!E34</f>
        <v>21080</v>
      </c>
      <c r="E1328" s="1">
        <v>0</v>
      </c>
      <c r="F1328" s="1">
        <v>0</v>
      </c>
      <c r="G1328" s="2">
        <f t="shared" si="24"/>
        <v>1272.7635</v>
      </c>
      <c r="H1328" s="2">
        <f t="shared" si="23"/>
        <v>0.44999999999998863</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1535066.16</v>
      </c>
      <c r="D1329" s="1">
        <f>'RAS-funkcijski'!E35</f>
        <v>486177.63</v>
      </c>
      <c r="E1329" s="1">
        <v>0</v>
      </c>
      <c r="F1329" s="1">
        <v>0</v>
      </c>
      <c r="G1329" s="2">
        <f t="shared" si="24"/>
        <v>77730.064020000005</v>
      </c>
      <c r="H1329" s="2">
        <f t="shared" si="23"/>
        <v>0.52999999991152436</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114592.48999999999</v>
      </c>
      <c r="D1330" s="1">
        <f>'RAS-funkcijski'!E36</f>
        <v>217356.24</v>
      </c>
      <c r="E1330" s="1">
        <v>0</v>
      </c>
      <c r="F1330" s="1">
        <v>0</v>
      </c>
      <c r="G1330" s="2">
        <f t="shared" si="24"/>
        <v>17577.759039999997</v>
      </c>
      <c r="H1330" s="2">
        <f t="shared" si="23"/>
        <v>0.72999999998137355</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38869.760000000002</v>
      </c>
      <c r="D1331" s="1">
        <f>'RAS-funkcijski'!E37</f>
        <v>34563.21</v>
      </c>
      <c r="E1331" s="1">
        <v>0</v>
      </c>
      <c r="F1331" s="1">
        <v>0</v>
      </c>
      <c r="G1331" s="2">
        <f t="shared" si="24"/>
        <v>3563.8739399999999</v>
      </c>
      <c r="H1331" s="2">
        <f t="shared" si="23"/>
        <v>0.44999999999708962</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75722.73</v>
      </c>
      <c r="D1332" s="1">
        <f>'RAS-funkcijski'!E38</f>
        <v>182793.03</v>
      </c>
      <c r="E1332" s="1">
        <v>0</v>
      </c>
      <c r="F1332" s="1">
        <v>0</v>
      </c>
      <c r="G1332" s="2">
        <f t="shared" si="24"/>
        <v>15004.49886</v>
      </c>
      <c r="H1332" s="2">
        <f t="shared" si="23"/>
        <v>0.30000000000291038</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3186.54</v>
      </c>
      <c r="D1333" s="1">
        <f>'RAS-funkcijski'!E39</f>
        <v>7650</v>
      </c>
      <c r="E1333" s="1">
        <v>0</v>
      </c>
      <c r="F1333" s="1">
        <v>0</v>
      </c>
      <c r="G1333" s="2">
        <f t="shared" si="24"/>
        <v>647.02890000000002</v>
      </c>
      <c r="H1333" s="2">
        <f t="shared" si="23"/>
        <v>0.46000000000003638</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3186.54</v>
      </c>
      <c r="D1334" s="1">
        <f>'RAS-funkcijski'!E40</f>
        <v>7650</v>
      </c>
      <c r="E1334" s="1">
        <v>0</v>
      </c>
      <c r="F1334" s="1">
        <v>0</v>
      </c>
      <c r="G1334" s="2">
        <f t="shared" si="24"/>
        <v>665.5154399999999</v>
      </c>
      <c r="H1334" s="2">
        <f t="shared" si="23"/>
        <v>0.46000000000003638</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3536.1099999999997</v>
      </c>
      <c r="D1337" s="1">
        <f>'RAS-funkcijski'!E43</f>
        <v>41055</v>
      </c>
      <c r="E1337" s="1">
        <v>0</v>
      </c>
      <c r="F1337" s="1">
        <v>0</v>
      </c>
      <c r="G1337" s="2">
        <f t="shared" si="24"/>
        <v>3340.1982899999998</v>
      </c>
      <c r="H1337" s="2">
        <f t="shared" si="23"/>
        <v>0.10999999999967258</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3500.74</v>
      </c>
      <c r="D1339" s="1">
        <f>'RAS-funkcijski'!E45</f>
        <v>18700</v>
      </c>
      <c r="E1339" s="1">
        <v>0</v>
      </c>
      <c r="F1339" s="1">
        <v>0</v>
      </c>
      <c r="G1339" s="2">
        <f t="shared" si="24"/>
        <v>1676.9303400000001</v>
      </c>
      <c r="H1339" s="2">
        <f t="shared" si="27"/>
        <v>0.26000000000021828</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35.369999999999997</v>
      </c>
      <c r="D1342" s="1">
        <f>'RAS-funkcijski'!E48</f>
        <v>22355</v>
      </c>
      <c r="E1342" s="1">
        <v>0</v>
      </c>
      <c r="F1342" s="1">
        <v>0</v>
      </c>
      <c r="G1342" s="2">
        <f t="shared" si="24"/>
        <v>1968.7962799999998</v>
      </c>
      <c r="H1342" s="2">
        <f t="shared" si="27"/>
        <v>0.36999999999999744</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1382239.06</v>
      </c>
      <c r="D1348" s="1">
        <f>'RAS-funkcijski'!E54</f>
        <v>180179.95</v>
      </c>
      <c r="E1348" s="1">
        <v>0</v>
      </c>
      <c r="F1348" s="1">
        <v>0</v>
      </c>
      <c r="G1348" s="2">
        <f t="shared" si="24"/>
        <v>87129.948000000004</v>
      </c>
      <c r="H1348" s="2">
        <f t="shared" si="27"/>
        <v>0.11000000004423782</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1382239.06</v>
      </c>
      <c r="D1349" s="1">
        <f>'RAS-funkcijski'!E55</f>
        <v>180179.95</v>
      </c>
      <c r="E1349" s="1">
        <v>0</v>
      </c>
      <c r="F1349" s="1">
        <v>0</v>
      </c>
      <c r="G1349" s="2">
        <f t="shared" si="24"/>
        <v>88872.546960000007</v>
      </c>
      <c r="H1349" s="2">
        <f t="shared" si="27"/>
        <v>0.11000000004423782</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6973.63</v>
      </c>
      <c r="D1354" s="1">
        <f>'RAS-funkcijski'!E60</f>
        <v>7600</v>
      </c>
      <c r="E1354" s="1">
        <v>0</v>
      </c>
      <c r="F1354" s="1">
        <v>0</v>
      </c>
      <c r="G1354" s="2">
        <f t="shared" si="24"/>
        <v>1241.7232800000002</v>
      </c>
      <c r="H1354" s="2">
        <f t="shared" si="27"/>
        <v>0.36999999999989086</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24538.33</v>
      </c>
      <c r="D1368" s="1">
        <f>'RAS-funkcijski'!E74</f>
        <v>32336.44</v>
      </c>
      <c r="E1368" s="1">
        <v>0</v>
      </c>
      <c r="F1368" s="1">
        <v>0</v>
      </c>
      <c r="G1368" s="2">
        <f t="shared" si="24"/>
        <v>6244.7847000000002</v>
      </c>
      <c r="H1368" s="2">
        <f t="shared" si="27"/>
        <v>0.77000000000043656</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12291.720000000001</v>
      </c>
      <c r="D1369" s="1">
        <f>'RAS-funkcijski'!E75</f>
        <v>8760</v>
      </c>
      <c r="E1369" s="1">
        <v>0</v>
      </c>
      <c r="F1369" s="1">
        <v>0</v>
      </c>
      <c r="G1369" s="2">
        <f t="shared" si="24"/>
        <v>2116.6321199999998</v>
      </c>
      <c r="H1369" s="2">
        <f t="shared" si="27"/>
        <v>0.27999999999883585</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5230.92</v>
      </c>
      <c r="D1370" s="1">
        <f>'RAS-funkcijski'!E76</f>
        <v>4460</v>
      </c>
      <c r="E1370" s="1">
        <v>0</v>
      </c>
      <c r="F1370" s="1">
        <v>0</v>
      </c>
      <c r="G1370" s="2">
        <f t="shared" si="24"/>
        <v>1018.8662399999998</v>
      </c>
      <c r="H1370" s="2">
        <f t="shared" si="27"/>
        <v>7.999999999992724E-2</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7060.8</v>
      </c>
      <c r="D1372" s="1">
        <f>'RAS-funkcijski'!E78</f>
        <v>4300</v>
      </c>
      <c r="E1372" s="1">
        <v>0</v>
      </c>
      <c r="F1372" s="1">
        <v>0</v>
      </c>
      <c r="G1372" s="2">
        <f t="shared" si="24"/>
        <v>1158.8991999999998</v>
      </c>
      <c r="H1372" s="2">
        <f t="shared" si="27"/>
        <v>0.1999999999998181</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99915.07</v>
      </c>
      <c r="D1376" s="1">
        <f>'RAS-funkcijski'!E82</f>
        <v>75064.59</v>
      </c>
      <c r="E1376" s="1">
        <v>0</v>
      </c>
      <c r="F1376" s="1">
        <v>0</v>
      </c>
      <c r="G1376" s="2">
        <f t="shared" si="24"/>
        <v>19503.451499999999</v>
      </c>
      <c r="H1376" s="2">
        <f t="shared" si="27"/>
        <v>0.48000000001047738</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1750.39</v>
      </c>
      <c r="D1377" s="1">
        <f>'RAS-funkcijski'!E83</f>
        <v>1560.47</v>
      </c>
      <c r="E1377" s="1">
        <v>0</v>
      </c>
      <c r="F1377" s="1">
        <v>0</v>
      </c>
      <c r="G1377" s="2">
        <f t="shared" si="24"/>
        <v>384.83506999999997</v>
      </c>
      <c r="H1377" s="2">
        <f t="shared" si="27"/>
        <v>0.86000000000012733</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58327.16</v>
      </c>
      <c r="D1378" s="1">
        <f>'RAS-funkcijski'!E84</f>
        <v>7610.12</v>
      </c>
      <c r="E1378" s="1">
        <v>0</v>
      </c>
      <c r="F1378" s="1">
        <v>0</v>
      </c>
      <c r="G1378" s="2">
        <f t="shared" si="24"/>
        <v>5883.7920000000004</v>
      </c>
      <c r="H1378" s="2">
        <f t="shared" si="27"/>
        <v>0.28000000000338332</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1103.0899999999999</v>
      </c>
      <c r="D1379" s="1">
        <f>'RAS-funkcijski'!E85</f>
        <v>1354</v>
      </c>
      <c r="E1379" s="1">
        <v>0</v>
      </c>
      <c r="F1379" s="1">
        <v>0</v>
      </c>
      <c r="G1379" s="2">
        <f t="shared" si="24"/>
        <v>308.69829000000004</v>
      </c>
      <c r="H1379" s="2">
        <f t="shared" si="27"/>
        <v>8.9999999999918145E-2</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33194.99</v>
      </c>
      <c r="D1380" s="1">
        <f>'RAS-funkcijski'!E86</f>
        <v>21340</v>
      </c>
      <c r="E1380" s="1">
        <v>0</v>
      </c>
      <c r="F1380" s="1">
        <v>0</v>
      </c>
      <c r="G1380" s="2">
        <f t="shared" si="24"/>
        <v>6221.7491800000007</v>
      </c>
      <c r="H1380" s="2">
        <f t="shared" si="27"/>
        <v>1.0000000002037268E-2</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5539.44</v>
      </c>
      <c r="D1382" s="1">
        <f>'RAS-funkcijski'!E88</f>
        <v>43200</v>
      </c>
      <c r="E1382" s="1">
        <v>0</v>
      </c>
      <c r="F1382" s="1">
        <v>0</v>
      </c>
      <c r="G1382" s="2">
        <f t="shared" si="24"/>
        <v>7722.9129600000006</v>
      </c>
      <c r="H1382" s="2">
        <f t="shared" si="27"/>
        <v>0.43999999999959982</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9233.41</v>
      </c>
      <c r="D1383" s="1">
        <f>'RAS-funkcijski'!E89</f>
        <v>12112.32</v>
      </c>
      <c r="E1383" s="1">
        <v>0</v>
      </c>
      <c r="F1383" s="1">
        <v>0</v>
      </c>
      <c r="G1383" s="2">
        <f t="shared" si="24"/>
        <v>2843.9342500000002</v>
      </c>
      <c r="H1383" s="2">
        <f t="shared" si="27"/>
        <v>0.72999999999956344</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9233.41</v>
      </c>
      <c r="D1400" s="1">
        <f>'RAS-funkcijski'!E106</f>
        <v>12112.32</v>
      </c>
      <c r="E1400" s="1">
        <v>0</v>
      </c>
      <c r="F1400" s="1">
        <v>0</v>
      </c>
      <c r="G1400" s="2">
        <f t="shared" si="24"/>
        <v>3412.7210999999998</v>
      </c>
      <c r="H1400" s="2">
        <f t="shared" si="27"/>
        <v>0.72999999999956344</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28983.16</v>
      </c>
      <c r="D1401" s="1">
        <f>'RAS-funkcijski'!E107</f>
        <v>29986.32</v>
      </c>
      <c r="E1401" s="1">
        <v>0</v>
      </c>
      <c r="F1401" s="1">
        <v>0</v>
      </c>
      <c r="G1401" s="2">
        <f t="shared" si="24"/>
        <v>9162.4474000000009</v>
      </c>
      <c r="H1401" s="2">
        <f t="shared" si="27"/>
        <v>0.47999999999956344</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28983.16</v>
      </c>
      <c r="D1403" s="1">
        <f>'RAS-funkcijski'!E109</f>
        <v>29986.32</v>
      </c>
      <c r="E1403" s="1">
        <v>0</v>
      </c>
      <c r="F1403" s="1">
        <v>0</v>
      </c>
      <c r="G1403" s="2">
        <f t="shared" si="24"/>
        <v>9340.3590000000004</v>
      </c>
      <c r="H1403" s="2">
        <f t="shared" si="27"/>
        <v>0.47999999999956344</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236918.39</v>
      </c>
      <c r="D1408" s="1">
        <f>'RAS-funkcijski'!E114</f>
        <v>309553.05</v>
      </c>
      <c r="E1408" s="1">
        <v>0</v>
      </c>
      <c r="F1408" s="1">
        <v>0</v>
      </c>
      <c r="G1408" s="2">
        <f t="shared" si="24"/>
        <v>94162.693899999998</v>
      </c>
      <c r="H1408" s="2">
        <f t="shared" si="27"/>
        <v>0.44000000000232831</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210215.30000000002</v>
      </c>
      <c r="D1409" s="1">
        <f>'RAS-funkcijski'!E115</f>
        <v>274032.05</v>
      </c>
      <c r="E1409" s="1">
        <v>0</v>
      </c>
      <c r="F1409" s="1">
        <v>0</v>
      </c>
      <c r="G1409" s="2">
        <f t="shared" si="24"/>
        <v>84169.013399999996</v>
      </c>
      <c r="H1409" s="2">
        <f t="shared" si="27"/>
        <v>0.35000000000582077</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202196.89</v>
      </c>
      <c r="D1410" s="1">
        <f>'RAS-funkcijski'!E116</f>
        <v>257619.85</v>
      </c>
      <c r="E1410" s="1">
        <v>0</v>
      </c>
      <c r="F1410" s="1">
        <v>0</v>
      </c>
      <c r="G1410" s="2">
        <f t="shared" si="24"/>
        <v>80352.898079999999</v>
      </c>
      <c r="H1410" s="2">
        <f t="shared" si="27"/>
        <v>0.2599999999802094</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8018.41</v>
      </c>
      <c r="D1411" s="1">
        <f>'RAS-funkcijski'!E117</f>
        <v>16412.2</v>
      </c>
      <c r="E1411" s="1">
        <v>0</v>
      </c>
      <c r="F1411" s="1">
        <v>0</v>
      </c>
      <c r="G1411" s="2">
        <f t="shared" si="24"/>
        <v>4615.2375300000003</v>
      </c>
      <c r="H1411" s="2">
        <f t="shared" si="27"/>
        <v>0.61000000000058208</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26703.09</v>
      </c>
      <c r="D1412" s="1">
        <f>'RAS-funkcijski'!E118</f>
        <v>35521</v>
      </c>
      <c r="E1412" s="1">
        <v>0</v>
      </c>
      <c r="F1412" s="1">
        <v>0</v>
      </c>
      <c r="G1412" s="2">
        <f t="shared" si="24"/>
        <v>11142.940260000001</v>
      </c>
      <c r="H1412" s="2">
        <f t="shared" si="27"/>
        <v>9.0000000000145519E-2</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26703.09</v>
      </c>
      <c r="D1414" s="1">
        <f>'RAS-funkcijski'!E120</f>
        <v>35521</v>
      </c>
      <c r="E1414" s="1">
        <v>0</v>
      </c>
      <c r="F1414" s="1">
        <v>0</v>
      </c>
      <c r="G1414" s="2">
        <f t="shared" si="24"/>
        <v>11338.430440000002</v>
      </c>
      <c r="H1414" s="2">
        <f t="shared" si="27"/>
        <v>9.0000000000145519E-2</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16061.66</v>
      </c>
      <c r="D1423" s="1">
        <f>'RAS-funkcijski'!E129</f>
        <v>32869.85</v>
      </c>
      <c r="E1423" s="1">
        <v>0</v>
      </c>
      <c r="F1423" s="1">
        <v>0</v>
      </c>
      <c r="G1423" s="2">
        <f t="shared" si="24"/>
        <v>10225.17</v>
      </c>
      <c r="H1423" s="2">
        <f t="shared" si="27"/>
        <v>0.49000000000160071</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597.5</v>
      </c>
      <c r="D1429" s="1">
        <f>'RAS-funkcijski'!E135</f>
        <v>7015.47</v>
      </c>
      <c r="E1429" s="1">
        <v>0</v>
      </c>
      <c r="F1429" s="1">
        <v>0</v>
      </c>
      <c r="G1429" s="2">
        <f t="shared" si="24"/>
        <v>1916.3256400000002</v>
      </c>
      <c r="H1429" s="2">
        <f t="shared" si="27"/>
        <v>0.97000000000025466</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11564.16</v>
      </c>
      <c r="D1432" s="1">
        <f>'RAS-funkcijski'!E138</f>
        <v>17653.12</v>
      </c>
      <c r="E1432" s="1">
        <v>0</v>
      </c>
      <c r="F1432" s="1">
        <v>0</v>
      </c>
      <c r="G1432" s="2">
        <f t="shared" si="24"/>
        <v>6280.6335999999992</v>
      </c>
      <c r="H1432" s="2">
        <f t="shared" si="27"/>
        <v>0.27999999999883585</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3900</v>
      </c>
      <c r="D1434" s="1">
        <f>'RAS-funkcijski'!E140</f>
        <v>8201.26</v>
      </c>
      <c r="E1434" s="1">
        <v>0</v>
      </c>
      <c r="F1434" s="1">
        <v>0</v>
      </c>
      <c r="G1434" s="2">
        <f t="shared" si="24"/>
        <v>2761.1427200000003</v>
      </c>
      <c r="H1434" s="2">
        <f t="shared" si="27"/>
        <v>0.26000000000021828</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2165263.08</v>
      </c>
      <c r="D1435" s="13">
        <f>'RAS-funkcijski'!E141</f>
        <v>1332136.29</v>
      </c>
      <c r="E1435" s="13">
        <v>0</v>
      </c>
      <c r="F1435" s="13">
        <v>0</v>
      </c>
      <c r="G1435" s="14">
        <f t="shared" si="24"/>
        <v>661646.38542000018</v>
      </c>
      <c r="H1435" s="14">
        <f t="shared" si="27"/>
        <v>0.37000000011175871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241619.61</v>
      </c>
      <c r="D1480" s="6"/>
      <c r="E1480" s="6">
        <v>0</v>
      </c>
      <c r="F1480" s="6">
        <v>0</v>
      </c>
      <c r="G1480" s="7">
        <f t="shared" ref="G1480:G1580" si="34">B1480/1000*C1480</f>
        <v>241.61960999999999</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1336708.26</v>
      </c>
      <c r="D1481" s="1">
        <v>0</v>
      </c>
      <c r="E1481" s="1">
        <v>0</v>
      </c>
      <c r="F1481" s="1">
        <v>0</v>
      </c>
      <c r="G1481" s="2">
        <f t="shared" si="34"/>
        <v>2673.4165200000002</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924019.91</v>
      </c>
      <c r="D1483" s="1">
        <v>0</v>
      </c>
      <c r="E1483" s="1">
        <v>0</v>
      </c>
      <c r="F1483" s="1">
        <v>0</v>
      </c>
      <c r="G1483" s="2">
        <f t="shared" si="34"/>
        <v>3696.0796400000004</v>
      </c>
      <c r="H1483" s="2">
        <f t="shared" si="35"/>
        <v>8.999999996740371E-2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352568.51</v>
      </c>
      <c r="D1484" s="1">
        <v>0</v>
      </c>
      <c r="E1484" s="1">
        <v>0</v>
      </c>
      <c r="F1484" s="1">
        <v>0</v>
      </c>
      <c r="G1484" s="2">
        <f t="shared" si="34"/>
        <v>1762.8425500000001</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467136.73</v>
      </c>
      <c r="D1485" s="1">
        <v>0</v>
      </c>
      <c r="E1485" s="1">
        <v>0</v>
      </c>
      <c r="F1485" s="1">
        <v>0</v>
      </c>
      <c r="G1485" s="2">
        <f t="shared" si="34"/>
        <v>2802.8203800000001</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12623.4</v>
      </c>
      <c r="D1486" s="1">
        <v>0</v>
      </c>
      <c r="E1486" s="1">
        <v>0</v>
      </c>
      <c r="F1486" s="1">
        <v>0</v>
      </c>
      <c r="G1486" s="2">
        <f t="shared" si="34"/>
        <v>88.363799999999998</v>
      </c>
      <c r="H1486" s="2">
        <f t="shared" si="35"/>
        <v>0.3999999999996362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777.27</v>
      </c>
      <c r="D1487" s="1">
        <v>0</v>
      </c>
      <c r="E1487" s="1">
        <v>0</v>
      </c>
      <c r="F1487" s="1">
        <v>0</v>
      </c>
      <c r="G1487" s="2">
        <f t="shared" si="34"/>
        <v>6.2181600000000001</v>
      </c>
      <c r="H1487" s="2">
        <f t="shared" si="35"/>
        <v>0.26999999999998181</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85996</v>
      </c>
      <c r="D1489" s="1">
        <v>0</v>
      </c>
      <c r="E1489" s="1">
        <v>0</v>
      </c>
      <c r="F1489" s="1">
        <v>0</v>
      </c>
      <c r="G1489" s="2">
        <f t="shared" si="34"/>
        <v>859.96</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4918</v>
      </c>
      <c r="D1491" s="1">
        <v>0</v>
      </c>
      <c r="E1491" s="1">
        <v>0</v>
      </c>
      <c r="F1491" s="1">
        <v>0</v>
      </c>
      <c r="G1491" s="2">
        <f t="shared" si="34"/>
        <v>59.015999999999998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412688.35</v>
      </c>
      <c r="D1492" s="1">
        <v>0</v>
      </c>
      <c r="E1492" s="1">
        <v>0</v>
      </c>
      <c r="F1492" s="1">
        <v>0</v>
      </c>
      <c r="G1492" s="2">
        <f t="shared" si="34"/>
        <v>5364.9485499999992</v>
      </c>
      <c r="H1492" s="2">
        <f t="shared" si="35"/>
        <v>0.34999999997671694</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1344940.79</v>
      </c>
      <c r="D1499" s="1">
        <v>0</v>
      </c>
      <c r="E1499" s="1">
        <v>0</v>
      </c>
      <c r="F1499" s="1">
        <v>0</v>
      </c>
      <c r="G1499" s="2">
        <f t="shared" si="34"/>
        <v>26898.8158</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907067.33000000007</v>
      </c>
      <c r="D1501" s="1">
        <v>0</v>
      </c>
      <c r="E1501" s="1">
        <v>0</v>
      </c>
      <c r="F1501" s="1">
        <v>0</v>
      </c>
      <c r="G1501" s="2">
        <f t="shared" si="34"/>
        <v>19955.48126</v>
      </c>
      <c r="H1501" s="2">
        <f t="shared" si="35"/>
        <v>0.33000000007450581</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343638.66</v>
      </c>
      <c r="D1502" s="1">
        <v>0</v>
      </c>
      <c r="E1502" s="1">
        <v>0</v>
      </c>
      <c r="F1502" s="1">
        <v>0</v>
      </c>
      <c r="G1502" s="2">
        <f t="shared" si="34"/>
        <v>7903.6891799999994</v>
      </c>
      <c r="H1502" s="2">
        <f t="shared" si="35"/>
        <v>0.34000000002561137</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458682.88</v>
      </c>
      <c r="D1503" s="1">
        <v>0</v>
      </c>
      <c r="E1503" s="1">
        <v>0</v>
      </c>
      <c r="F1503" s="1">
        <v>0</v>
      </c>
      <c r="G1503" s="2">
        <f t="shared" si="34"/>
        <v>11008.38912</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12485.24</v>
      </c>
      <c r="D1504" s="1">
        <v>0</v>
      </c>
      <c r="E1504" s="1">
        <v>0</v>
      </c>
      <c r="F1504" s="1">
        <v>0</v>
      </c>
      <c r="G1504" s="2">
        <f t="shared" si="34"/>
        <v>312.13100000000003</v>
      </c>
      <c r="H1504" s="2">
        <f t="shared" si="35"/>
        <v>0.23999999999978172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1068.77</v>
      </c>
      <c r="D1505" s="1">
        <v>0</v>
      </c>
      <c r="E1505" s="1">
        <v>0</v>
      </c>
      <c r="F1505" s="1">
        <v>0</v>
      </c>
      <c r="G1505" s="2">
        <f t="shared" si="34"/>
        <v>27.788019999999999</v>
      </c>
      <c r="H1505" s="2">
        <f t="shared" si="35"/>
        <v>0.23000000000001819</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86293.78</v>
      </c>
      <c r="D1507" s="1">
        <v>0</v>
      </c>
      <c r="E1507" s="1">
        <v>0</v>
      </c>
      <c r="F1507" s="1">
        <v>0</v>
      </c>
      <c r="G1507" s="2">
        <f t="shared" si="34"/>
        <v>2416.2258400000001</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4898</v>
      </c>
      <c r="D1509" s="1">
        <v>0</v>
      </c>
      <c r="E1509" s="1">
        <v>0</v>
      </c>
      <c r="F1509" s="1">
        <v>0</v>
      </c>
      <c r="G1509" s="2">
        <f t="shared" si="34"/>
        <v>146.94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417237.42</v>
      </c>
      <c r="D1510" s="1">
        <v>0</v>
      </c>
      <c r="E1510" s="1">
        <v>0</v>
      </c>
      <c r="F1510" s="1">
        <v>0</v>
      </c>
      <c r="G1510" s="2">
        <f t="shared" si="34"/>
        <v>12934.36002</v>
      </c>
      <c r="H1510" s="2">
        <f t="shared" si="35"/>
        <v>0.41999999998370185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20636.04</v>
      </c>
      <c r="D1511" s="1">
        <v>0</v>
      </c>
      <c r="E1511" s="1">
        <v>0</v>
      </c>
      <c r="F1511" s="1">
        <v>0</v>
      </c>
      <c r="G1511" s="2">
        <f t="shared" si="34"/>
        <v>660.35328000000004</v>
      </c>
      <c r="H1511" s="2">
        <f t="shared" si="35"/>
        <v>4.0000000000873115E-2</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20636.04</v>
      </c>
      <c r="D1515" s="1">
        <v>0</v>
      </c>
      <c r="E1515" s="1">
        <v>0</v>
      </c>
      <c r="F1515" s="1">
        <v>0</v>
      </c>
      <c r="G1515" s="2">
        <f t="shared" si="34"/>
        <v>742.89743999999996</v>
      </c>
      <c r="H1515" s="2">
        <f t="shared" si="35"/>
        <v>4.0000000000873115E-2</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233387.08000000007</v>
      </c>
      <c r="D1517" s="1">
        <v>0</v>
      </c>
      <c r="E1517" s="1">
        <v>0</v>
      </c>
      <c r="F1517" s="1">
        <v>0</v>
      </c>
      <c r="G1517" s="2">
        <f t="shared" si="34"/>
        <v>8868.7090400000034</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233387.08</v>
      </c>
      <c r="D1576" s="1">
        <v>0</v>
      </c>
      <c r="E1576" s="1">
        <v>0</v>
      </c>
      <c r="F1576" s="1">
        <v>0</v>
      </c>
      <c r="G1576" s="2">
        <f t="shared" si="34"/>
        <v>22638.546760000001</v>
      </c>
      <c r="H1576" s="2">
        <f t="shared" si="35"/>
        <v>7.9999999987194315E-2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73456.87</v>
      </c>
      <c r="D1578" s="1">
        <v>0</v>
      </c>
      <c r="E1578" s="1">
        <v>0</v>
      </c>
      <c r="F1578" s="1">
        <v>0</v>
      </c>
      <c r="G1578" s="2">
        <f t="shared" si="34"/>
        <v>7272.2301299999999</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159930.21</v>
      </c>
      <c r="D1579" s="1">
        <v>0</v>
      </c>
      <c r="E1579" s="1">
        <v>0</v>
      </c>
      <c r="F1579" s="1">
        <v>0</v>
      </c>
      <c r="G1579" s="2">
        <f t="shared" si="34"/>
        <v>15993.021000000001</v>
      </c>
      <c r="H1579" s="2">
        <f t="shared" si="35"/>
        <v>0.20999999999185093</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3319</v>
      </c>
      <c r="B1" s="378"/>
      <c r="C1" s="378"/>
    </row>
    <row r="2" spans="1:17" ht="33" customHeight="1">
      <c r="A2" s="379" t="s">
        <v>3320</v>
      </c>
      <c r="B2" s="380"/>
      <c r="C2" s="377"/>
      <c r="D2" s="4"/>
      <c r="E2" s="4"/>
      <c r="F2" s="4"/>
      <c r="G2" s="4"/>
      <c r="H2" s="4"/>
      <c r="I2" s="4"/>
      <c r="J2" s="4"/>
      <c r="K2" s="4"/>
      <c r="L2" s="4"/>
      <c r="M2" s="4"/>
      <c r="N2" s="4"/>
      <c r="O2" s="4"/>
      <c r="P2" s="4"/>
      <c r="Q2" s="4"/>
    </row>
    <row r="3" spans="1:17" ht="18.75" customHeight="1">
      <c r="A3" s="304" t="s">
        <v>3321</v>
      </c>
      <c r="B3" s="381"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5" t="s">
        <v>3403</v>
      </c>
      <c r="C46" s="377"/>
      <c r="D46" s="41"/>
      <c r="E46" s="4"/>
      <c r="F46" s="4"/>
      <c r="G46" s="4"/>
      <c r="H46" s="4"/>
      <c r="I46" s="4"/>
      <c r="J46" s="4"/>
      <c r="K46" s="4"/>
      <c r="L46" s="4"/>
      <c r="M46" s="4"/>
      <c r="N46" s="4"/>
      <c r="O46" s="4"/>
      <c r="P46" s="4"/>
      <c r="Q46" s="4"/>
    </row>
    <row r="47" spans="1:17" ht="66" hidden="1" customHeight="1">
      <c r="A47" s="46" t="s">
        <v>3404</v>
      </c>
      <c r="B47" s="386" t="s">
        <v>3405</v>
      </c>
      <c r="C47" s="386"/>
      <c r="D47" s="4"/>
      <c r="E47" s="4"/>
      <c r="F47" s="4"/>
      <c r="G47" s="4"/>
      <c r="H47" s="4"/>
      <c r="I47" s="4"/>
      <c r="J47" s="4"/>
      <c r="K47" s="4"/>
      <c r="L47" s="4"/>
      <c r="M47" s="4"/>
      <c r="N47" s="4"/>
      <c r="O47" s="4"/>
      <c r="P47" s="4"/>
      <c r="Q47" s="4"/>
    </row>
    <row r="48" spans="1:17" ht="123.75" customHeight="1">
      <c r="A48" s="267" t="s">
        <v>3406</v>
      </c>
      <c r="B48" s="384" t="s">
        <v>3407</v>
      </c>
      <c r="C48" s="383"/>
      <c r="D48" s="4"/>
      <c r="E48" s="4"/>
      <c r="F48" s="4"/>
      <c r="G48" s="4"/>
      <c r="H48" s="4"/>
      <c r="I48" s="4"/>
      <c r="J48" s="4"/>
      <c r="K48" s="4"/>
      <c r="L48" s="4"/>
      <c r="M48" s="4"/>
      <c r="N48" s="4"/>
      <c r="O48" s="4"/>
      <c r="P48" s="4"/>
      <c r="Q48" s="4"/>
    </row>
    <row r="49" spans="1:17" ht="34.5" customHeight="1">
      <c r="A49" s="267" t="s">
        <v>3408</v>
      </c>
      <c r="B49" s="382" t="s">
        <v>3409</v>
      </c>
      <c r="C49" s="383"/>
      <c r="D49" s="4"/>
      <c r="E49" s="4"/>
      <c r="F49" s="4"/>
      <c r="G49" s="4"/>
      <c r="H49" s="4"/>
      <c r="I49" s="4"/>
      <c r="J49" s="4"/>
      <c r="K49" s="4"/>
      <c r="L49" s="4"/>
      <c r="M49" s="4"/>
      <c r="N49" s="4"/>
      <c r="O49" s="4"/>
      <c r="P49" s="4"/>
      <c r="Q49" s="4"/>
    </row>
    <row r="50" spans="1:17" ht="34.5" customHeight="1">
      <c r="A50" s="267" t="s">
        <v>3410</v>
      </c>
      <c r="B50" s="382" t="s">
        <v>3411</v>
      </c>
      <c r="C50" s="383"/>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54.6" customHeight="1">
      <c r="A56" s="306" t="s">
        <v>3422</v>
      </c>
      <c r="B56" s="374" t="s">
        <v>3423</v>
      </c>
      <c r="C56" s="375"/>
      <c r="D56" s="4"/>
      <c r="E56" s="4"/>
      <c r="F56" s="4"/>
      <c r="G56" s="4"/>
      <c r="H56" s="4"/>
      <c r="I56" s="4"/>
      <c r="J56" s="4"/>
      <c r="K56" s="4"/>
      <c r="L56" s="4"/>
      <c r="M56" s="4"/>
      <c r="N56" s="4"/>
      <c r="O56" s="4"/>
      <c r="P56" s="4"/>
      <c r="Q56" s="4"/>
    </row>
    <row r="57" spans="1:17" ht="54" customHeight="1">
      <c r="A57" s="306" t="s">
        <v>3424</v>
      </c>
      <c r="B57" s="374" t="s">
        <v>3425</v>
      </c>
      <c r="C57" s="375"/>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37695</v>
      </c>
      <c r="H6" s="19" t="s">
        <v>26</v>
      </c>
      <c r="I6" s="20" t="s">
        <v>27</v>
      </c>
      <c r="J6" s="4"/>
      <c r="L6" s="4"/>
      <c r="M6" s="4"/>
      <c r="N6" s="4"/>
      <c r="O6" s="4"/>
      <c r="P6" s="4"/>
      <c r="Q6" s="4"/>
      <c r="R6" s="4"/>
      <c r="S6" s="4"/>
      <c r="T6" s="4"/>
      <c r="U6" s="4"/>
      <c r="V6" s="4"/>
      <c r="W6" s="4"/>
      <c r="X6" s="4"/>
    </row>
    <row r="7" spans="1:24" ht="15" customHeight="1">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c r="A16" s="325" t="s">
        <v>29</v>
      </c>
      <c r="B16" s="331" t="str">
        <f>'PR-RAS'!B6</f>
        <v xml:space="preserve">PRIHODI POSLOVANJA (šifre 61+62+63+64+65+66+67+68) </v>
      </c>
      <c r="C16" s="332"/>
      <c r="D16" s="332"/>
      <c r="E16" s="332"/>
      <c r="F16" s="333"/>
      <c r="G16" s="34" t="str">
        <f>'PR-RAS'!C6</f>
        <v>6</v>
      </c>
      <c r="H16" s="170">
        <f>'PR-RAS'!D6</f>
        <v>2341293.5900000008</v>
      </c>
      <c r="I16" s="170">
        <f>'PR-RAS'!E6</f>
        <v>1412724.19</v>
      </c>
      <c r="J16" s="4"/>
      <c r="K16" s="4"/>
      <c r="L16" s="4"/>
      <c r="M16" s="4"/>
      <c r="N16" s="4"/>
      <c r="O16" s="4"/>
      <c r="P16" s="4"/>
      <c r="Q16" s="4"/>
      <c r="R16" s="4"/>
      <c r="S16" s="4"/>
      <c r="T16" s="4"/>
      <c r="U16" s="4"/>
      <c r="V16" s="4"/>
      <c r="W16" s="4"/>
      <c r="X16" s="4"/>
    </row>
    <row r="17" spans="1:24" ht="12.75" customHeight="1">
      <c r="A17" s="326"/>
      <c r="B17" s="334" t="str">
        <f>'PR-RAS'!B151</f>
        <v xml:space="preserve">RASHODI POSLOVANJA (šifre 31+32+34+35+36+37+38) </v>
      </c>
      <c r="C17" s="335"/>
      <c r="D17" s="335"/>
      <c r="E17" s="335"/>
      <c r="F17" s="336"/>
      <c r="G17" s="35" t="str">
        <f>'PR-RAS'!C151</f>
        <v>3</v>
      </c>
      <c r="H17" s="170">
        <f>'PR-RAS'!D151</f>
        <v>701378.23</v>
      </c>
      <c r="I17" s="170">
        <f>'PR-RAS'!E151</f>
        <v>920897.44</v>
      </c>
      <c r="J17" s="4"/>
      <c r="K17" s="4"/>
      <c r="L17" s="4"/>
      <c r="M17" s="4"/>
      <c r="N17" s="4"/>
      <c r="O17" s="4"/>
      <c r="P17" s="4"/>
      <c r="Q17" s="4"/>
      <c r="R17" s="4"/>
      <c r="S17" s="4"/>
      <c r="T17" s="4"/>
      <c r="U17" s="4"/>
      <c r="V17" s="4"/>
      <c r="W17" s="4"/>
      <c r="X17" s="4"/>
    </row>
    <row r="18" spans="1:24" ht="12.75" customHeight="1">
      <c r="A18" s="326"/>
      <c r="B18" s="334" t="str">
        <f>'PR-RAS'!B645</f>
        <v>Višak prihoda i primitaka raspoloživ u sljedećem razdoblju (šifre X005 + '9221-9222' - Y005 - '9222-9221')</v>
      </c>
      <c r="C18" s="335"/>
      <c r="D18" s="335"/>
      <c r="E18" s="335"/>
      <c r="F18" s="336"/>
      <c r="G18" s="35" t="str">
        <f>'PR-RAS'!C645</f>
        <v>X006</v>
      </c>
      <c r="H18" s="170">
        <f>'PR-RAS'!D645</f>
        <v>290277.81000000145</v>
      </c>
      <c r="I18" s="170">
        <f>'PR-RAS'!E645</f>
        <v>350229.67000000004</v>
      </c>
      <c r="J18" s="4"/>
      <c r="K18" s="4"/>
      <c r="L18" s="4"/>
      <c r="M18" s="4"/>
      <c r="N18" s="4"/>
      <c r="O18" s="4"/>
      <c r="P18" s="4"/>
      <c r="Q18" s="4"/>
      <c r="R18" s="4"/>
      <c r="S18" s="4"/>
      <c r="T18" s="4"/>
      <c r="U18" s="4"/>
      <c r="V18" s="4"/>
      <c r="W18" s="4"/>
      <c r="X18" s="4"/>
    </row>
    <row r="19" spans="1:24" ht="12.75" customHeight="1">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5" t="s">
        <v>32</v>
      </c>
      <c r="B20" s="331" t="str">
        <f>BILANCA!B7</f>
        <v>Nefinancijska imovina (šifre 01+02+03+04+05+06)</v>
      </c>
      <c r="C20" s="332"/>
      <c r="D20" s="332"/>
      <c r="E20" s="332"/>
      <c r="F20" s="333"/>
      <c r="G20" s="157" t="str">
        <f>BILANCA!C7</f>
        <v>B002</v>
      </c>
      <c r="H20" s="172">
        <f>BILANCA!D7</f>
        <v>6063212.7799999993</v>
      </c>
      <c r="I20" s="173">
        <f>BILANCA!E7</f>
        <v>6265163.0999999996</v>
      </c>
      <c r="J20" s="4"/>
      <c r="K20" s="4"/>
      <c r="L20" s="4"/>
      <c r="M20" s="4"/>
      <c r="N20" s="4"/>
      <c r="O20" s="4"/>
      <c r="P20" s="4"/>
      <c r="Q20" s="4"/>
      <c r="R20" s="4"/>
      <c r="S20" s="4"/>
      <c r="T20" s="4"/>
      <c r="U20" s="4"/>
      <c r="V20" s="4"/>
      <c r="W20" s="4"/>
      <c r="X20" s="4"/>
    </row>
    <row r="21" spans="1:24" ht="12.75" customHeight="1">
      <c r="A21" s="326"/>
      <c r="B21" s="334" t="str">
        <f>BILANCA!B68</f>
        <v>Financijska imovina (šifre 11+12+13+14+15+16+17+19)</v>
      </c>
      <c r="C21" s="335"/>
      <c r="D21" s="335"/>
      <c r="E21" s="335"/>
      <c r="F21" s="336"/>
      <c r="G21" s="158" t="str">
        <f>BILANCA!C68</f>
        <v>1</v>
      </c>
      <c r="H21" s="174">
        <f>BILANCA!D68</f>
        <v>595478.36</v>
      </c>
      <c r="I21" s="175">
        <f>BILANCA!E68</f>
        <v>669338.19999999995</v>
      </c>
      <c r="J21" s="4"/>
      <c r="K21" s="4"/>
      <c r="L21" s="4"/>
      <c r="M21" s="4"/>
      <c r="N21" s="4"/>
      <c r="O21" s="4"/>
      <c r="P21" s="4"/>
      <c r="Q21" s="4"/>
      <c r="R21" s="4"/>
      <c r="S21" s="4"/>
      <c r="T21" s="4"/>
      <c r="U21" s="4"/>
      <c r="V21" s="4"/>
      <c r="W21" s="4"/>
      <c r="X21" s="4"/>
    </row>
    <row r="22" spans="1:24" ht="12.75" customHeight="1">
      <c r="A22" s="326"/>
      <c r="B22" s="334" t="str">
        <f>BILANCA!B176</f>
        <v xml:space="preserve">Obveze (šifre 23+24+25+26+29) </v>
      </c>
      <c r="C22" s="335"/>
      <c r="D22" s="335"/>
      <c r="E22" s="335"/>
      <c r="F22" s="336"/>
      <c r="G22" s="158" t="str">
        <f>BILANCA!C176</f>
        <v>2</v>
      </c>
      <c r="H22" s="174">
        <f>BILANCA!D176</f>
        <v>241619.61</v>
      </c>
      <c r="I22" s="175">
        <f>BILANCA!E176</f>
        <v>233387.08</v>
      </c>
      <c r="J22" s="4"/>
      <c r="K22" s="4"/>
      <c r="L22" s="4"/>
      <c r="M22" s="4"/>
      <c r="N22" s="4"/>
      <c r="O22" s="4"/>
      <c r="P22" s="4"/>
      <c r="Q22" s="4"/>
      <c r="R22" s="4"/>
      <c r="S22" s="4"/>
      <c r="T22" s="4"/>
      <c r="U22" s="4"/>
      <c r="V22" s="4"/>
      <c r="W22" s="4"/>
      <c r="X22" s="4"/>
    </row>
    <row r="23" spans="1:24" ht="12.75" customHeight="1">
      <c r="A23" s="327"/>
      <c r="B23" s="337" t="str">
        <f>BILANCA!B237</f>
        <v>Vlastiti izvori (šifre 91 + 922 - 93 + 96 do 98)</v>
      </c>
      <c r="C23" s="338"/>
      <c r="D23" s="338"/>
      <c r="E23" s="338"/>
      <c r="F23" s="339"/>
      <c r="G23" s="159" t="str">
        <f>BILANCA!C237</f>
        <v>9</v>
      </c>
      <c r="H23" s="176">
        <f>BILANCA!D237</f>
        <v>6417071.5299999993</v>
      </c>
      <c r="I23" s="177">
        <f>BILANCA!E237</f>
        <v>6701114.2199999988</v>
      </c>
      <c r="J23" s="4"/>
      <c r="K23" s="4"/>
      <c r="L23" s="4"/>
      <c r="M23" s="4"/>
      <c r="N23" s="4"/>
      <c r="O23" s="4"/>
      <c r="P23" s="4"/>
      <c r="Q23" s="4"/>
      <c r="R23" s="4"/>
      <c r="S23" s="4"/>
      <c r="T23" s="4"/>
      <c r="U23" s="4"/>
      <c r="V23" s="4"/>
      <c r="W23" s="4"/>
      <c r="X23" s="4"/>
    </row>
    <row r="24" spans="1:24" ht="12.75" customHeight="1">
      <c r="A24" s="325" t="s">
        <v>45</v>
      </c>
      <c r="B24" s="331" t="str">
        <f>'RAS-funkcijski'!B5</f>
        <v>Opće javne usluge (šifre 011+012+013+014 do 018)</v>
      </c>
      <c r="C24" s="332"/>
      <c r="D24" s="332"/>
      <c r="E24" s="332"/>
      <c r="F24" s="333"/>
      <c r="G24" s="157" t="str">
        <f>'RAS-funkcijski'!C5</f>
        <v>01</v>
      </c>
      <c r="H24" s="172">
        <f>'RAS-funkcijski'!D5</f>
        <v>210489.05999999997</v>
      </c>
      <c r="I24" s="173">
        <f>'RAS-funkcijski'!E5</f>
        <v>291252.53000000003</v>
      </c>
      <c r="J24" s="4"/>
      <c r="K24" s="4"/>
      <c r="L24" s="4"/>
      <c r="M24" s="4"/>
      <c r="N24" s="4"/>
      <c r="O24" s="4"/>
      <c r="P24" s="4"/>
      <c r="Q24" s="4"/>
      <c r="R24" s="4"/>
      <c r="S24" s="4"/>
      <c r="T24" s="4"/>
      <c r="U24" s="4"/>
      <c r="V24" s="4"/>
      <c r="W24" s="4"/>
      <c r="X24" s="4"/>
    </row>
    <row r="25" spans="1:24" ht="12.75" customHeight="1">
      <c r="A25" s="326"/>
      <c r="B25" s="334" t="str">
        <f>'RAS-funkcijski'!B35</f>
        <v>Ekonomski poslovi (šifre 041+042+043+044+045+046+047+048+049)</v>
      </c>
      <c r="C25" s="335"/>
      <c r="D25" s="335"/>
      <c r="E25" s="335"/>
      <c r="F25" s="336"/>
      <c r="G25" s="158" t="str">
        <f>'RAS-funkcijski'!C35</f>
        <v>04</v>
      </c>
      <c r="H25" s="174">
        <f>'RAS-funkcijski'!D35</f>
        <v>1535066.16</v>
      </c>
      <c r="I25" s="175">
        <f>'RAS-funkcijski'!E35</f>
        <v>486177.63</v>
      </c>
      <c r="J25" s="4"/>
      <c r="K25" s="4"/>
      <c r="L25" s="4"/>
      <c r="M25" s="4"/>
      <c r="N25" s="4"/>
      <c r="O25" s="4"/>
      <c r="P25" s="4"/>
      <c r="Q25" s="4"/>
      <c r="R25" s="4"/>
      <c r="S25" s="4"/>
      <c r="T25" s="4"/>
      <c r="U25" s="4"/>
      <c r="V25" s="4"/>
      <c r="W25" s="4"/>
      <c r="X25" s="4"/>
    </row>
    <row r="26" spans="1:24" ht="12.75" customHeight="1">
      <c r="A26" s="326"/>
      <c r="B26" s="334" t="str">
        <f>'RAS-funkcijski'!B88</f>
        <v>Rashodi vezani za stanovanje i kom. pogodnosti koji nisu drugdje svrstani</v>
      </c>
      <c r="C26" s="335"/>
      <c r="D26" s="335"/>
      <c r="E26" s="335"/>
      <c r="F26" s="336"/>
      <c r="G26" s="158" t="str">
        <f>'RAS-funkcijski'!C88</f>
        <v>066</v>
      </c>
      <c r="H26" s="174">
        <f>'RAS-funkcijski'!D88</f>
        <v>5539.44</v>
      </c>
      <c r="I26" s="175">
        <f>'RAS-funkcijski'!E88</f>
        <v>43200</v>
      </c>
      <c r="J26" s="4"/>
      <c r="K26" s="4"/>
      <c r="L26" s="4"/>
      <c r="M26" s="4"/>
      <c r="N26" s="4"/>
      <c r="O26" s="4"/>
      <c r="P26" s="4"/>
      <c r="Q26" s="4"/>
      <c r="R26" s="4"/>
      <c r="S26" s="4"/>
      <c r="T26" s="4"/>
      <c r="U26" s="4"/>
      <c r="V26" s="4"/>
      <c r="W26" s="4"/>
      <c r="X26" s="4"/>
    </row>
    <row r="27" spans="1:24" ht="12.75" customHeight="1">
      <c r="A27" s="326"/>
      <c r="B27" s="334" t="str">
        <f>'RAS-funkcijski'!B114</f>
        <v>Obrazovanje (šifre 091+092+093+094+095+096+097+098)</v>
      </c>
      <c r="C27" s="335"/>
      <c r="D27" s="335"/>
      <c r="E27" s="335"/>
      <c r="F27" s="336"/>
      <c r="G27" s="158" t="str">
        <f>'RAS-funkcijski'!C114</f>
        <v>09</v>
      </c>
      <c r="H27" s="174">
        <f>'RAS-funkcijski'!D114</f>
        <v>236918.39</v>
      </c>
      <c r="I27" s="175">
        <f>'RAS-funkcijski'!E114</f>
        <v>309553.05</v>
      </c>
      <c r="J27" s="4"/>
      <c r="K27" s="4"/>
      <c r="L27" s="4"/>
      <c r="M27" s="4"/>
      <c r="N27" s="4"/>
      <c r="O27" s="4"/>
      <c r="P27" s="4"/>
      <c r="Q27" s="4"/>
      <c r="R27" s="4"/>
      <c r="S27" s="4"/>
      <c r="T27" s="4"/>
      <c r="U27" s="4"/>
      <c r="V27" s="4"/>
      <c r="W27" s="4"/>
      <c r="X27" s="4"/>
    </row>
    <row r="28" spans="1:24" ht="12.75" customHeight="1">
      <c r="A28" s="327"/>
      <c r="B28" s="337" t="str">
        <f>'RAS-funkcijski'!B141</f>
        <v>Kontrolni zbroj (šifre 01+02+03+04+05+06+07+08+09+10)</v>
      </c>
      <c r="C28" s="338"/>
      <c r="D28" s="338"/>
      <c r="E28" s="338"/>
      <c r="F28" s="339"/>
      <c r="G28" s="159" t="str">
        <f>'RAS-funkcijski'!C141</f>
        <v>R1</v>
      </c>
      <c r="H28" s="178">
        <f>'RAS-funkcijski'!D141</f>
        <v>2165263.08</v>
      </c>
      <c r="I28" s="179">
        <f>'RAS-funkcijski'!E141</f>
        <v>1332136.29</v>
      </c>
      <c r="J28" s="4"/>
      <c r="K28" s="4"/>
      <c r="L28" s="4"/>
      <c r="M28" s="4"/>
      <c r="N28" s="4"/>
      <c r="O28" s="4"/>
      <c r="P28" s="4"/>
      <c r="Q28" s="4"/>
      <c r="R28" s="4"/>
      <c r="S28" s="4"/>
      <c r="T28" s="4"/>
      <c r="U28" s="4"/>
      <c r="V28" s="4"/>
      <c r="W28" s="4"/>
      <c r="X28" s="4"/>
    </row>
    <row r="29" spans="1:24" ht="12.75" customHeight="1">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241619.61</v>
      </c>
      <c r="J33" s="4"/>
      <c r="K33" s="4"/>
      <c r="L33" s="4"/>
      <c r="M33" s="4"/>
      <c r="N33" s="4"/>
      <c r="O33" s="4"/>
      <c r="P33" s="4"/>
      <c r="Q33" s="4"/>
      <c r="R33" s="4"/>
      <c r="S33" s="4"/>
      <c r="T33" s="4"/>
      <c r="U33" s="4"/>
      <c r="V33" s="4"/>
      <c r="W33" s="4"/>
      <c r="X33" s="4"/>
    </row>
    <row r="34" spans="1:24" ht="12.75" customHeight="1">
      <c r="A34" s="326"/>
      <c r="B34" s="334" t="str">
        <f>OBVEZE!B42</f>
        <v>Stanje obveza na kraju izvještajnog razdoblja (šifre V001+V002-V004) i (šifre V007+V009)</v>
      </c>
      <c r="C34" s="335"/>
      <c r="D34" s="335"/>
      <c r="E34" s="335"/>
      <c r="F34" s="336"/>
      <c r="G34" s="158" t="str">
        <f>OBVEZE!C42</f>
        <v>V006</v>
      </c>
      <c r="H34" s="174" t="s">
        <v>46</v>
      </c>
      <c r="I34" s="175">
        <f>OBVEZE!D42</f>
        <v>233387.08000000007</v>
      </c>
      <c r="J34" s="4"/>
      <c r="K34" s="4"/>
      <c r="L34" s="4"/>
      <c r="M34" s="4"/>
      <c r="N34" s="4"/>
      <c r="O34" s="4"/>
      <c r="P34" s="4"/>
      <c r="Q34" s="4"/>
      <c r="R34" s="4"/>
      <c r="S34" s="4"/>
      <c r="T34" s="4"/>
      <c r="U34" s="4"/>
      <c r="V34" s="4"/>
      <c r="W34" s="4"/>
      <c r="X34" s="4"/>
    </row>
    <row r="35" spans="1:24" ht="12.75" customHeight="1">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7"/>
      <c r="B36" s="337" t="str">
        <f>OBVEZE!B101</f>
        <v>Stanje nedospjelih obveza na kraju izvještajnog razdoblja (šifre V010 + ND23 + ND24 + 'ND dio 25,26')</v>
      </c>
      <c r="C36" s="338"/>
      <c r="D36" s="338"/>
      <c r="E36" s="338"/>
      <c r="F36" s="339"/>
      <c r="G36" s="159" t="str">
        <f>OBVEZE!C101</f>
        <v>V009</v>
      </c>
      <c r="H36" s="178" t="s">
        <v>46</v>
      </c>
      <c r="I36" s="179">
        <f>OBVEZE!D101</f>
        <v>233387.08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398" workbookViewId="0">
      <selection activeCell="D643" sqref="D643"/>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2341293.5900000008</v>
      </c>
      <c r="E6" s="51">
        <f>E7+E44+E50+E82+E106+E124+E133+E139</f>
        <v>1412724.19</v>
      </c>
      <c r="F6" s="52">
        <f t="shared" ref="F6:F131" si="0">IF(D6&lt;&gt;0,IF(E6/D6&gt;=100,"&gt;&gt;100",E6/D6*100),"-")</f>
        <v>60.339471992489393</v>
      </c>
    </row>
    <row r="7" spans="1:25" ht="12.75" customHeight="1">
      <c r="A7" s="53">
        <v>61</v>
      </c>
      <c r="B7" s="294" t="s">
        <v>60</v>
      </c>
      <c r="C7" s="50" t="s">
        <v>61</v>
      </c>
      <c r="D7" s="51">
        <f t="shared" ref="D7:E7" si="1">D8+D17+D23+D29+D37+D40</f>
        <v>597903.1100000001</v>
      </c>
      <c r="E7" s="51">
        <f t="shared" si="1"/>
        <v>730671.94</v>
      </c>
      <c r="F7" s="52">
        <f t="shared" si="0"/>
        <v>122.20574333523702</v>
      </c>
    </row>
    <row r="8" spans="1:25" ht="12.75" customHeight="1">
      <c r="A8" s="53">
        <v>611</v>
      </c>
      <c r="B8" s="85" t="s">
        <v>62</v>
      </c>
      <c r="C8" s="50" t="s">
        <v>63</v>
      </c>
      <c r="D8" s="51">
        <f t="shared" ref="D8:E8" si="2">SUM(D9:D14)-D15-D16</f>
        <v>575313.74000000011</v>
      </c>
      <c r="E8" s="51">
        <f t="shared" si="2"/>
        <v>700111.69</v>
      </c>
      <c r="F8" s="52">
        <f t="shared" si="0"/>
        <v>121.69215530990097</v>
      </c>
    </row>
    <row r="9" spans="1:25" ht="12.75" customHeight="1">
      <c r="A9" s="53">
        <v>6111</v>
      </c>
      <c r="B9" s="85" t="s">
        <v>64</v>
      </c>
      <c r="C9" s="50" t="s">
        <v>65</v>
      </c>
      <c r="D9" s="242">
        <v>553717.38</v>
      </c>
      <c r="E9" s="242">
        <v>653839.27</v>
      </c>
      <c r="F9" s="52">
        <f t="shared" si="0"/>
        <v>118.0817676338785</v>
      </c>
    </row>
    <row r="10" spans="1:25" ht="12.75" customHeight="1">
      <c r="A10" s="53">
        <v>6112</v>
      </c>
      <c r="B10" s="85" t="s">
        <v>66</v>
      </c>
      <c r="C10" s="50" t="s">
        <v>67</v>
      </c>
      <c r="D10" s="242">
        <v>84361.17</v>
      </c>
      <c r="E10" s="242">
        <v>51683.38</v>
      </c>
      <c r="F10" s="52">
        <f t="shared" si="0"/>
        <v>61.264418215157512</v>
      </c>
    </row>
    <row r="11" spans="1:25" ht="12.75" customHeight="1">
      <c r="A11" s="53">
        <v>6113</v>
      </c>
      <c r="B11" s="85" t="s">
        <v>68</v>
      </c>
      <c r="C11" s="50" t="s">
        <v>69</v>
      </c>
      <c r="D11" s="242">
        <v>0</v>
      </c>
      <c r="E11" s="242">
        <v>8927.9699999999993</v>
      </c>
      <c r="F11" s="52" t="str">
        <f t="shared" si="0"/>
        <v>-</v>
      </c>
    </row>
    <row r="12" spans="1:25" ht="12.75" customHeight="1">
      <c r="A12" s="53">
        <v>6114</v>
      </c>
      <c r="B12" s="85" t="s">
        <v>70</v>
      </c>
      <c r="C12" s="50" t="s">
        <v>71</v>
      </c>
      <c r="D12" s="242">
        <v>0</v>
      </c>
      <c r="E12" s="242">
        <v>37061.49</v>
      </c>
      <c r="F12" s="52" t="str">
        <f t="shared" si="0"/>
        <v>-</v>
      </c>
    </row>
    <row r="13" spans="1:25" ht="12.75" customHeight="1">
      <c r="A13" s="53">
        <v>6115</v>
      </c>
      <c r="B13" s="85" t="s">
        <v>72</v>
      </c>
      <c r="C13" s="50" t="s">
        <v>73</v>
      </c>
      <c r="D13" s="242">
        <v>24919.78</v>
      </c>
      <c r="E13" s="242">
        <v>0</v>
      </c>
      <c r="F13" s="52">
        <f t="shared" si="0"/>
        <v>0</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87684.59</v>
      </c>
      <c r="E15" s="242">
        <v>51400.42</v>
      </c>
      <c r="F15" s="52">
        <f t="shared" si="0"/>
        <v>58.619673080526468</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20389.800000000003</v>
      </c>
      <c r="E23" s="51">
        <f t="shared" si="4"/>
        <v>29254.22</v>
      </c>
      <c r="F23" s="52">
        <f t="shared" si="0"/>
        <v>143.47477660398826</v>
      </c>
    </row>
    <row r="24" spans="1:6" ht="12.75" customHeight="1">
      <c r="A24" s="53">
        <v>6131</v>
      </c>
      <c r="B24" s="85" t="s">
        <v>94</v>
      </c>
      <c r="C24" s="50" t="s">
        <v>95</v>
      </c>
      <c r="D24" s="242">
        <v>12607.53</v>
      </c>
      <c r="E24" s="242">
        <v>13180.73</v>
      </c>
      <c r="F24" s="52">
        <f t="shared" si="0"/>
        <v>104.54648928061245</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7782.27</v>
      </c>
      <c r="E27" s="242">
        <v>16073.49</v>
      </c>
      <c r="F27" s="52">
        <f t="shared" si="0"/>
        <v>206.53986561761539</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2199.5700000000002</v>
      </c>
      <c r="E29" s="51">
        <f t="shared" si="5"/>
        <v>1306.03</v>
      </c>
      <c r="F29" s="52">
        <f t="shared" si="0"/>
        <v>59.376605427424444</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2199.5700000000002</v>
      </c>
      <c r="E31" s="242">
        <v>1306.03</v>
      </c>
      <c r="F31" s="52">
        <f t="shared" si="0"/>
        <v>59.376605427424444</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1551873.21</v>
      </c>
      <c r="E50" s="51">
        <f>E51+E54+E59+E62+E65+E68+E71+E74+E77</f>
        <v>465229.7</v>
      </c>
      <c r="F50" s="52">
        <f t="shared" si="0"/>
        <v>29.978589552428708</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384757.64</v>
      </c>
      <c r="E59" s="51">
        <f t="shared" si="12"/>
        <v>429967.03</v>
      </c>
      <c r="F59" s="52">
        <f t="shared" si="0"/>
        <v>111.75009546269179</v>
      </c>
    </row>
    <row r="60" spans="1:6" ht="24">
      <c r="A60" s="53">
        <v>6331</v>
      </c>
      <c r="B60" s="86" t="s">
        <v>166</v>
      </c>
      <c r="C60" s="50" t="s">
        <v>167</v>
      </c>
      <c r="D60" s="242">
        <v>247113.08</v>
      </c>
      <c r="E60" s="242">
        <v>299767.03000000003</v>
      </c>
      <c r="F60" s="52">
        <f t="shared" si="0"/>
        <v>121.30763373593985</v>
      </c>
    </row>
    <row r="61" spans="1:6" ht="24">
      <c r="A61" s="53">
        <v>6332</v>
      </c>
      <c r="B61" s="86" t="s">
        <v>168</v>
      </c>
      <c r="C61" s="50" t="s">
        <v>169</v>
      </c>
      <c r="D61" s="242">
        <v>137644.56</v>
      </c>
      <c r="E61" s="242">
        <v>130200</v>
      </c>
      <c r="F61" s="52">
        <f t="shared" si="0"/>
        <v>94.591460788570217</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18778</v>
      </c>
      <c r="E68" s="51">
        <f t="shared" si="15"/>
        <v>35262.67</v>
      </c>
      <c r="F68" s="52">
        <f t="shared" si="0"/>
        <v>187.78714453083393</v>
      </c>
    </row>
    <row r="69" spans="1:6" ht="12.75" customHeight="1">
      <c r="A69" s="53" t="s">
        <v>184</v>
      </c>
      <c r="B69" s="85" t="s">
        <v>185</v>
      </c>
      <c r="C69" s="50" t="s">
        <v>184</v>
      </c>
      <c r="D69" s="242">
        <v>18778</v>
      </c>
      <c r="E69" s="242">
        <v>35262.67</v>
      </c>
      <c r="F69" s="52">
        <f t="shared" si="0"/>
        <v>187.78714453083393</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1148337.57</v>
      </c>
      <c r="E74" s="51">
        <f t="shared" si="17"/>
        <v>0</v>
      </c>
      <c r="F74" s="52">
        <f t="shared" si="0"/>
        <v>0</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1148337.57</v>
      </c>
      <c r="E76" s="242">
        <v>0</v>
      </c>
      <c r="F76" s="52">
        <f t="shared" si="0"/>
        <v>0</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21035.16</v>
      </c>
      <c r="E82" s="51">
        <f t="shared" si="19"/>
        <v>20641.780000000002</v>
      </c>
      <c r="F82" s="52">
        <f t="shared" si="0"/>
        <v>98.129892998199225</v>
      </c>
    </row>
    <row r="83" spans="1:6" ht="12.75" customHeight="1">
      <c r="A83" s="53">
        <v>641</v>
      </c>
      <c r="B83" s="85" t="s">
        <v>212</v>
      </c>
      <c r="C83" s="50" t="s">
        <v>213</v>
      </c>
      <c r="D83" s="51">
        <f t="shared" ref="D83:E83" si="20">SUM(D84:D90)</f>
        <v>364.04</v>
      </c>
      <c r="E83" s="51">
        <f t="shared" si="20"/>
        <v>433.74</v>
      </c>
      <c r="F83" s="52">
        <f t="shared" si="0"/>
        <v>119.14624766509175</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364.04</v>
      </c>
      <c r="E85" s="242">
        <v>3.69</v>
      </c>
      <c r="F85" s="52">
        <f t="shared" si="0"/>
        <v>1.0136248763872102</v>
      </c>
    </row>
    <row r="86" spans="1:6" ht="12.75" customHeight="1">
      <c r="A86" s="53">
        <v>6414</v>
      </c>
      <c r="B86" s="85" t="s">
        <v>218</v>
      </c>
      <c r="C86" s="50" t="s">
        <v>219</v>
      </c>
      <c r="D86" s="242">
        <v>0</v>
      </c>
      <c r="E86" s="242">
        <v>430.05</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20671.12</v>
      </c>
      <c r="E91" s="51">
        <f t="shared" si="21"/>
        <v>20208.04</v>
      </c>
      <c r="F91" s="52">
        <f t="shared" si="0"/>
        <v>97.759773055354543</v>
      </c>
    </row>
    <row r="92" spans="1:6" ht="12.75" customHeight="1">
      <c r="A92" s="53">
        <v>6421</v>
      </c>
      <c r="B92" s="85" t="s">
        <v>230</v>
      </c>
      <c r="C92" s="50" t="s">
        <v>231</v>
      </c>
      <c r="D92" s="242">
        <v>2307.2800000000002</v>
      </c>
      <c r="E92" s="242">
        <v>2394.31</v>
      </c>
      <c r="F92" s="52">
        <f t="shared" si="0"/>
        <v>103.7719739260081</v>
      </c>
    </row>
    <row r="93" spans="1:6" ht="12.75" customHeight="1">
      <c r="A93" s="53">
        <v>6422</v>
      </c>
      <c r="B93" s="85" t="s">
        <v>232</v>
      </c>
      <c r="C93" s="50" t="s">
        <v>233</v>
      </c>
      <c r="D93" s="242">
        <v>17267.2</v>
      </c>
      <c r="E93" s="242">
        <v>16954.62</v>
      </c>
      <c r="F93" s="52">
        <f t="shared" si="0"/>
        <v>98.189747034840607</v>
      </c>
    </row>
    <row r="94" spans="1:6" ht="12.75" customHeight="1">
      <c r="A94" s="53">
        <v>6423</v>
      </c>
      <c r="B94" s="85" t="s">
        <v>234</v>
      </c>
      <c r="C94" s="50" t="s">
        <v>235</v>
      </c>
      <c r="D94" s="242">
        <v>0.89</v>
      </c>
      <c r="E94" s="242">
        <v>1.1200000000000001</v>
      </c>
      <c r="F94" s="52">
        <f t="shared" si="0"/>
        <v>125.84269662921351</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1095.75</v>
      </c>
      <c r="E97" s="242">
        <v>857.99</v>
      </c>
      <c r="F97" s="52">
        <f t="shared" si="0"/>
        <v>78.301619895049058</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155664.44</v>
      </c>
      <c r="E106" s="51">
        <f t="shared" si="23"/>
        <v>184332.98</v>
      </c>
      <c r="F106" s="52">
        <f t="shared" si="0"/>
        <v>118.41688442138745</v>
      </c>
    </row>
    <row r="107" spans="1:6" ht="12.75" customHeight="1">
      <c r="A107" s="53">
        <v>651</v>
      </c>
      <c r="B107" s="85" t="s">
        <v>260</v>
      </c>
      <c r="C107" s="50" t="s">
        <v>261</v>
      </c>
      <c r="D107" s="51">
        <f t="shared" ref="D107:E107" si="24">SUM(D108:D111)</f>
        <v>48760.770000000004</v>
      </c>
      <c r="E107" s="51">
        <f t="shared" si="24"/>
        <v>37331.54</v>
      </c>
      <c r="F107" s="52">
        <f t="shared" si="0"/>
        <v>76.560603944523436</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48755.86</v>
      </c>
      <c r="E109" s="242">
        <v>37331.54</v>
      </c>
      <c r="F109" s="52">
        <f t="shared" si="0"/>
        <v>76.568314044711755</v>
      </c>
    </row>
    <row r="110" spans="1:6" ht="12.75" customHeight="1">
      <c r="A110" s="53">
        <v>6513</v>
      </c>
      <c r="B110" s="85" t="s">
        <v>266</v>
      </c>
      <c r="C110" s="50" t="s">
        <v>267</v>
      </c>
      <c r="D110" s="242">
        <v>4.91</v>
      </c>
      <c r="E110" s="242">
        <v>0</v>
      </c>
      <c r="F110" s="52">
        <f t="shared" si="0"/>
        <v>0</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60996.83</v>
      </c>
      <c r="E112" s="51">
        <f t="shared" si="25"/>
        <v>101141.48000000001</v>
      </c>
      <c r="F112" s="52">
        <f t="shared" si="0"/>
        <v>165.8143218262326</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69.25</v>
      </c>
      <c r="E114" s="242">
        <v>299.14999999999998</v>
      </c>
      <c r="F114" s="52">
        <f t="shared" si="0"/>
        <v>431.985559566787</v>
      </c>
    </row>
    <row r="115" spans="1:6" ht="12.75" customHeight="1">
      <c r="A115" s="53">
        <v>6524</v>
      </c>
      <c r="B115" s="85" t="s">
        <v>276</v>
      </c>
      <c r="C115" s="50" t="s">
        <v>277</v>
      </c>
      <c r="D115" s="242">
        <v>40.97</v>
      </c>
      <c r="E115" s="242">
        <v>286.12</v>
      </c>
      <c r="F115" s="52">
        <f t="shared" si="0"/>
        <v>698.36465706614592</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60886.61</v>
      </c>
      <c r="E117" s="242">
        <v>100556.21</v>
      </c>
      <c r="F117" s="52">
        <f t="shared" si="0"/>
        <v>165.15324141054987</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45906.840000000004</v>
      </c>
      <c r="E120" s="51">
        <f t="shared" si="26"/>
        <v>45859.96</v>
      </c>
      <c r="F120" s="52">
        <f t="shared" si="0"/>
        <v>99.897880141608525</v>
      </c>
    </row>
    <row r="121" spans="1:6" ht="12.75" customHeight="1">
      <c r="A121" s="53">
        <v>6531</v>
      </c>
      <c r="B121" s="85" t="s">
        <v>288</v>
      </c>
      <c r="C121" s="50" t="s">
        <v>289</v>
      </c>
      <c r="D121" s="242">
        <v>213.8</v>
      </c>
      <c r="E121" s="242">
        <v>1213.29</v>
      </c>
      <c r="F121" s="52">
        <f t="shared" si="0"/>
        <v>567.48830682881191</v>
      </c>
    </row>
    <row r="122" spans="1:6" ht="12.75" customHeight="1">
      <c r="A122" s="53">
        <v>6532</v>
      </c>
      <c r="B122" s="85" t="s">
        <v>290</v>
      </c>
      <c r="C122" s="50" t="s">
        <v>291</v>
      </c>
      <c r="D122" s="242">
        <v>45693.04</v>
      </c>
      <c r="E122" s="242">
        <v>44646.67</v>
      </c>
      <c r="F122" s="52">
        <f t="shared" si="0"/>
        <v>97.710001348126539</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14412.22</v>
      </c>
      <c r="E124" s="51">
        <f t="shared" si="27"/>
        <v>11847.79</v>
      </c>
      <c r="F124" s="52">
        <f t="shared" si="0"/>
        <v>82.206558045880513</v>
      </c>
    </row>
    <row r="125" spans="1:6" ht="12.75" customHeight="1">
      <c r="A125" s="53">
        <v>661</v>
      </c>
      <c r="B125" s="86" t="s">
        <v>296</v>
      </c>
      <c r="C125" s="50" t="s">
        <v>297</v>
      </c>
      <c r="D125" s="51">
        <f t="shared" ref="D125:E125" si="28">SUM(D126:D127)</f>
        <v>14412.22</v>
      </c>
      <c r="E125" s="51">
        <f t="shared" si="28"/>
        <v>11847.79</v>
      </c>
      <c r="F125" s="52">
        <f t="shared" si="0"/>
        <v>82.206558045880513</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14412.22</v>
      </c>
      <c r="E127" s="242">
        <v>11847.79</v>
      </c>
      <c r="F127" s="52">
        <f t="shared" si="0"/>
        <v>82.206558045880513</v>
      </c>
    </row>
    <row r="128" spans="1:6" ht="24">
      <c r="A128" s="53">
        <v>663</v>
      </c>
      <c r="B128" s="231" t="s">
        <v>302</v>
      </c>
      <c r="C128" s="50" t="s">
        <v>303</v>
      </c>
      <c r="D128" s="51">
        <f t="shared" ref="D128:E128" si="29">SUM(D129:D132)</f>
        <v>0</v>
      </c>
      <c r="E128" s="51">
        <f t="shared" si="29"/>
        <v>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405.45</v>
      </c>
      <c r="E139" s="51">
        <f t="shared" si="33"/>
        <v>0</v>
      </c>
      <c r="F139" s="52">
        <f t="shared" si="31"/>
        <v>0</v>
      </c>
    </row>
    <row r="140" spans="1:6" ht="12.75" customHeight="1">
      <c r="A140" s="53">
        <v>681</v>
      </c>
      <c r="B140" s="85" t="s">
        <v>326</v>
      </c>
      <c r="C140" s="50" t="s">
        <v>327</v>
      </c>
      <c r="D140" s="51">
        <f t="shared" ref="D140:E140" si="34">SUM(D141:D149)</f>
        <v>405.45</v>
      </c>
      <c r="E140" s="51">
        <f t="shared" si="34"/>
        <v>0</v>
      </c>
      <c r="F140" s="52">
        <f t="shared" si="31"/>
        <v>0</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405.45</v>
      </c>
      <c r="E149" s="242">
        <v>0</v>
      </c>
      <c r="F149" s="52">
        <f t="shared" si="31"/>
        <v>0</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701378.23</v>
      </c>
      <c r="E151" s="51">
        <f t="shared" si="35"/>
        <v>920897.44</v>
      </c>
      <c r="F151" s="52">
        <f t="shared" si="31"/>
        <v>131.29826399088549</v>
      </c>
    </row>
    <row r="152" spans="1:6" ht="12.75" customHeight="1">
      <c r="A152" s="53">
        <v>31</v>
      </c>
      <c r="B152" s="85" t="s">
        <v>349</v>
      </c>
      <c r="C152" s="50" t="s">
        <v>350</v>
      </c>
      <c r="D152" s="51">
        <f t="shared" ref="D152:E152" si="36">D153+D158+D159</f>
        <v>248343.12000000002</v>
      </c>
      <c r="E152" s="51">
        <f t="shared" si="36"/>
        <v>352785.28999999992</v>
      </c>
      <c r="F152" s="52">
        <f t="shared" si="31"/>
        <v>142.05559227894048</v>
      </c>
    </row>
    <row r="153" spans="1:6" ht="12.75" customHeight="1">
      <c r="A153" s="53">
        <v>311</v>
      </c>
      <c r="B153" s="85" t="s">
        <v>351</v>
      </c>
      <c r="C153" s="50" t="s">
        <v>352</v>
      </c>
      <c r="D153" s="51">
        <f t="shared" ref="D153:E153" si="37">SUM(D154:D157)</f>
        <v>202899.7</v>
      </c>
      <c r="E153" s="51">
        <f t="shared" si="37"/>
        <v>296320.46999999997</v>
      </c>
      <c r="F153" s="52">
        <f t="shared" si="31"/>
        <v>146.04283298595314</v>
      </c>
    </row>
    <row r="154" spans="1:6" ht="12.75" customHeight="1">
      <c r="A154" s="53">
        <v>3111</v>
      </c>
      <c r="B154" s="85" t="s">
        <v>353</v>
      </c>
      <c r="C154" s="50" t="s">
        <v>354</v>
      </c>
      <c r="D154" s="242">
        <v>202899.7</v>
      </c>
      <c r="E154" s="242">
        <v>296320.46999999997</v>
      </c>
      <c r="F154" s="52">
        <f t="shared" si="31"/>
        <v>146.04283298595314</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15449.1</v>
      </c>
      <c r="E158" s="242">
        <v>18143.41</v>
      </c>
      <c r="F158" s="52">
        <f t="shared" si="31"/>
        <v>117.43991559378864</v>
      </c>
    </row>
    <row r="159" spans="1:6" ht="12.75" customHeight="1">
      <c r="A159" s="53">
        <v>313</v>
      </c>
      <c r="B159" s="85" t="s">
        <v>363</v>
      </c>
      <c r="C159" s="50" t="s">
        <v>364</v>
      </c>
      <c r="D159" s="51">
        <f t="shared" ref="D159:E159" si="38">SUM(D160:D162)</f>
        <v>29994.32</v>
      </c>
      <c r="E159" s="51">
        <f t="shared" si="38"/>
        <v>38321.410000000003</v>
      </c>
      <c r="F159" s="52">
        <f t="shared" si="31"/>
        <v>127.7622229808844</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29994.32</v>
      </c>
      <c r="E161" s="242">
        <v>38321.410000000003</v>
      </c>
      <c r="F161" s="52">
        <f t="shared" si="31"/>
        <v>127.7622229808844</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308568.68999999994</v>
      </c>
      <c r="E163" s="51">
        <f t="shared" si="39"/>
        <v>343975.62</v>
      </c>
      <c r="F163" s="52">
        <f t="shared" si="31"/>
        <v>111.47456989236338</v>
      </c>
    </row>
    <row r="164" spans="1:6" ht="12.75" customHeight="1">
      <c r="A164" s="53">
        <v>321</v>
      </c>
      <c r="B164" s="85" t="s">
        <v>372</v>
      </c>
      <c r="C164" s="50" t="s">
        <v>373</v>
      </c>
      <c r="D164" s="51">
        <f t="shared" ref="D164:E164" si="40">SUM(D165:D168)</f>
        <v>8938.2900000000009</v>
      </c>
      <c r="E164" s="51">
        <f t="shared" si="40"/>
        <v>10705.25</v>
      </c>
      <c r="F164" s="52">
        <f t="shared" si="31"/>
        <v>119.76843445446499</v>
      </c>
    </row>
    <row r="165" spans="1:6" ht="12.75" customHeight="1">
      <c r="A165" s="53">
        <v>3211</v>
      </c>
      <c r="B165" s="85" t="s">
        <v>374</v>
      </c>
      <c r="C165" s="50" t="s">
        <v>375</v>
      </c>
      <c r="D165" s="242">
        <v>744.36</v>
      </c>
      <c r="E165" s="242">
        <v>691.86</v>
      </c>
      <c r="F165" s="52">
        <f t="shared" si="31"/>
        <v>92.946961147831701</v>
      </c>
    </row>
    <row r="166" spans="1:6" ht="12.75" customHeight="1">
      <c r="A166" s="53">
        <v>3212</v>
      </c>
      <c r="B166" s="85" t="s">
        <v>376</v>
      </c>
      <c r="C166" s="50" t="s">
        <v>377</v>
      </c>
      <c r="D166" s="242">
        <v>3915.05</v>
      </c>
      <c r="E166" s="242">
        <v>6020.73</v>
      </c>
      <c r="F166" s="52">
        <f t="shared" si="31"/>
        <v>153.78424285769017</v>
      </c>
    </row>
    <row r="167" spans="1:6" ht="12.75" customHeight="1">
      <c r="A167" s="53">
        <v>3213</v>
      </c>
      <c r="B167" s="85" t="s">
        <v>378</v>
      </c>
      <c r="C167" s="50" t="s">
        <v>379</v>
      </c>
      <c r="D167" s="242">
        <v>982.75</v>
      </c>
      <c r="E167" s="242">
        <v>1744.86</v>
      </c>
      <c r="F167" s="52">
        <f t="shared" si="31"/>
        <v>177.54871533960824</v>
      </c>
    </row>
    <row r="168" spans="1:6" ht="12.75" customHeight="1">
      <c r="A168" s="53">
        <v>3214</v>
      </c>
      <c r="B168" s="85" t="s">
        <v>380</v>
      </c>
      <c r="C168" s="50" t="s">
        <v>381</v>
      </c>
      <c r="D168" s="242">
        <v>3296.13</v>
      </c>
      <c r="E168" s="242">
        <v>2247.8000000000002</v>
      </c>
      <c r="F168" s="52">
        <f t="shared" si="31"/>
        <v>68.195125799043126</v>
      </c>
    </row>
    <row r="169" spans="1:6" ht="12.75" customHeight="1">
      <c r="A169" s="53">
        <v>322</v>
      </c>
      <c r="B169" s="85" t="s">
        <v>382</v>
      </c>
      <c r="C169" s="50" t="s">
        <v>383</v>
      </c>
      <c r="D169" s="51">
        <f t="shared" ref="D169:E169" si="41">SUM(D170:D176)</f>
        <v>70175.27</v>
      </c>
      <c r="E169" s="51">
        <f t="shared" si="41"/>
        <v>76914.92</v>
      </c>
      <c r="F169" s="52">
        <f t="shared" si="31"/>
        <v>109.60402432366843</v>
      </c>
    </row>
    <row r="170" spans="1:6" ht="12.75" customHeight="1">
      <c r="A170" s="53">
        <v>3221</v>
      </c>
      <c r="B170" s="85" t="s">
        <v>384</v>
      </c>
      <c r="C170" s="50" t="s">
        <v>385</v>
      </c>
      <c r="D170" s="242">
        <v>13591.38</v>
      </c>
      <c r="E170" s="242">
        <v>14534.14</v>
      </c>
      <c r="F170" s="52">
        <f t="shared" si="31"/>
        <v>106.93645531211695</v>
      </c>
    </row>
    <row r="171" spans="1:6" ht="12.75" customHeight="1">
      <c r="A171" s="53">
        <v>3222</v>
      </c>
      <c r="B171" s="85" t="s">
        <v>386</v>
      </c>
      <c r="C171" s="50" t="s">
        <v>387</v>
      </c>
      <c r="D171" s="242">
        <v>15208.93</v>
      </c>
      <c r="E171" s="242">
        <v>16987.52</v>
      </c>
      <c r="F171" s="52">
        <f t="shared" si="31"/>
        <v>111.6943795520132</v>
      </c>
    </row>
    <row r="172" spans="1:6" ht="12.75" customHeight="1">
      <c r="A172" s="53">
        <v>3223</v>
      </c>
      <c r="B172" s="85" t="s">
        <v>388</v>
      </c>
      <c r="C172" s="50" t="s">
        <v>389</v>
      </c>
      <c r="D172" s="242">
        <v>19736.439999999999</v>
      </c>
      <c r="E172" s="242">
        <v>19071.099999999999</v>
      </c>
      <c r="F172" s="52">
        <f t="shared" si="31"/>
        <v>96.628875318953163</v>
      </c>
    </row>
    <row r="173" spans="1:6" ht="12.75" customHeight="1">
      <c r="A173" s="53">
        <v>3224</v>
      </c>
      <c r="B173" s="85" t="s">
        <v>390</v>
      </c>
      <c r="C173" s="50" t="s">
        <v>391</v>
      </c>
      <c r="D173" s="242">
        <v>17919.8</v>
      </c>
      <c r="E173" s="242">
        <v>17363.189999999999</v>
      </c>
      <c r="F173" s="52">
        <f t="shared" si="31"/>
        <v>96.893882744227056</v>
      </c>
    </row>
    <row r="174" spans="1:6" ht="12.75" customHeight="1">
      <c r="A174" s="53">
        <v>3225</v>
      </c>
      <c r="B174" s="85" t="s">
        <v>392</v>
      </c>
      <c r="C174" s="50" t="s">
        <v>393</v>
      </c>
      <c r="D174" s="242">
        <v>3100.82</v>
      </c>
      <c r="E174" s="242">
        <v>8604.11</v>
      </c>
      <c r="F174" s="52">
        <f t="shared" si="31"/>
        <v>277.47853793512684</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617.9</v>
      </c>
      <c r="E176" s="242">
        <v>354.86</v>
      </c>
      <c r="F176" s="52">
        <f t="shared" si="31"/>
        <v>57.430004855154557</v>
      </c>
    </row>
    <row r="177" spans="1:6" ht="12.75" customHeight="1">
      <c r="A177" s="53">
        <v>323</v>
      </c>
      <c r="B177" s="85" t="s">
        <v>398</v>
      </c>
      <c r="C177" s="50" t="s">
        <v>399</v>
      </c>
      <c r="D177" s="51">
        <f t="shared" ref="D177:E177" si="42">SUM(D178:D186)</f>
        <v>160135.91999999995</v>
      </c>
      <c r="E177" s="51">
        <f t="shared" si="42"/>
        <v>164926.77999999997</v>
      </c>
      <c r="F177" s="52">
        <f t="shared" si="31"/>
        <v>102.99174601176301</v>
      </c>
    </row>
    <row r="178" spans="1:6" ht="12.75" customHeight="1">
      <c r="A178" s="53">
        <v>3231</v>
      </c>
      <c r="B178" s="85" t="s">
        <v>400</v>
      </c>
      <c r="C178" s="50" t="s">
        <v>401</v>
      </c>
      <c r="D178" s="242">
        <v>7627.6</v>
      </c>
      <c r="E178" s="242">
        <v>6793.48</v>
      </c>
      <c r="F178" s="52">
        <f t="shared" si="31"/>
        <v>89.064450154701333</v>
      </c>
    </row>
    <row r="179" spans="1:6" ht="12.75" customHeight="1">
      <c r="A179" s="53">
        <v>3232</v>
      </c>
      <c r="B179" s="85" t="s">
        <v>402</v>
      </c>
      <c r="C179" s="50" t="s">
        <v>403</v>
      </c>
      <c r="D179" s="242">
        <v>51807.75</v>
      </c>
      <c r="E179" s="242">
        <v>43067.88</v>
      </c>
      <c r="F179" s="52">
        <f t="shared" si="31"/>
        <v>83.130188051015523</v>
      </c>
    </row>
    <row r="180" spans="1:6" ht="12.75" customHeight="1">
      <c r="A180" s="53">
        <v>3233</v>
      </c>
      <c r="B180" s="85" t="s">
        <v>404</v>
      </c>
      <c r="C180" s="50" t="s">
        <v>405</v>
      </c>
      <c r="D180" s="242">
        <v>7425.04</v>
      </c>
      <c r="E180" s="242">
        <v>8684.73</v>
      </c>
      <c r="F180" s="52">
        <f t="shared" si="31"/>
        <v>116.96543048926335</v>
      </c>
    </row>
    <row r="181" spans="1:6" ht="12.75" customHeight="1">
      <c r="A181" s="53">
        <v>3234</v>
      </c>
      <c r="B181" s="85" t="s">
        <v>406</v>
      </c>
      <c r="C181" s="50" t="s">
        <v>407</v>
      </c>
      <c r="D181" s="242">
        <v>38531.54</v>
      </c>
      <c r="E181" s="242">
        <v>55316.49</v>
      </c>
      <c r="F181" s="52">
        <f t="shared" si="31"/>
        <v>143.56158617070588</v>
      </c>
    </row>
    <row r="182" spans="1:6" ht="12.75" customHeight="1">
      <c r="A182" s="53">
        <v>3235</v>
      </c>
      <c r="B182" s="85" t="s">
        <v>408</v>
      </c>
      <c r="C182" s="50" t="s">
        <v>409</v>
      </c>
      <c r="D182" s="242">
        <v>877.36</v>
      </c>
      <c r="E182" s="242">
        <v>880</v>
      </c>
      <c r="F182" s="52">
        <f t="shared" si="31"/>
        <v>100.30090270812437</v>
      </c>
    </row>
    <row r="183" spans="1:6" ht="12.75" customHeight="1">
      <c r="A183" s="53">
        <v>3236</v>
      </c>
      <c r="B183" s="85" t="s">
        <v>410</v>
      </c>
      <c r="C183" s="50" t="s">
        <v>411</v>
      </c>
      <c r="D183" s="242">
        <v>10526.67</v>
      </c>
      <c r="E183" s="242">
        <v>10924.9</v>
      </c>
      <c r="F183" s="52">
        <f t="shared" si="31"/>
        <v>103.78305770010839</v>
      </c>
    </row>
    <row r="184" spans="1:6" ht="12.75" customHeight="1">
      <c r="A184" s="53">
        <v>3237</v>
      </c>
      <c r="B184" s="85" t="s">
        <v>412</v>
      </c>
      <c r="C184" s="50" t="s">
        <v>413</v>
      </c>
      <c r="D184" s="242">
        <v>32799.39</v>
      </c>
      <c r="E184" s="242">
        <v>24974.52</v>
      </c>
      <c r="F184" s="52">
        <f t="shared" si="31"/>
        <v>76.143245346940901</v>
      </c>
    </row>
    <row r="185" spans="1:6" ht="12.75" customHeight="1">
      <c r="A185" s="53">
        <v>3238</v>
      </c>
      <c r="B185" s="85" t="s">
        <v>414</v>
      </c>
      <c r="C185" s="50" t="s">
        <v>415</v>
      </c>
      <c r="D185" s="242">
        <v>10066.77</v>
      </c>
      <c r="E185" s="242">
        <v>12210.1</v>
      </c>
      <c r="F185" s="52">
        <f t="shared" si="31"/>
        <v>121.29113906446656</v>
      </c>
    </row>
    <row r="186" spans="1:6" ht="12.75" customHeight="1">
      <c r="A186" s="53">
        <v>3239</v>
      </c>
      <c r="B186" s="85" t="s">
        <v>416</v>
      </c>
      <c r="C186" s="50" t="s">
        <v>417</v>
      </c>
      <c r="D186" s="242">
        <v>473.8</v>
      </c>
      <c r="E186" s="242">
        <v>2074.6799999999998</v>
      </c>
      <c r="F186" s="52">
        <f t="shared" si="31"/>
        <v>437.88096243140558</v>
      </c>
    </row>
    <row r="187" spans="1:6" ht="12.75" customHeight="1">
      <c r="A187" s="53">
        <v>324</v>
      </c>
      <c r="B187" s="85" t="s">
        <v>418</v>
      </c>
      <c r="C187" s="50" t="s">
        <v>419</v>
      </c>
      <c r="D187" s="242">
        <v>7557.57</v>
      </c>
      <c r="E187" s="242">
        <v>8821.32</v>
      </c>
      <c r="F187" s="52">
        <f t="shared" si="31"/>
        <v>116.72164465562342</v>
      </c>
    </row>
    <row r="188" spans="1:6" ht="12.75" customHeight="1">
      <c r="A188" s="53">
        <v>329</v>
      </c>
      <c r="B188" s="85" t="s">
        <v>420</v>
      </c>
      <c r="C188" s="50" t="s">
        <v>421</v>
      </c>
      <c r="D188" s="51">
        <f t="shared" ref="D188:E188" si="43">SUM(D189:D195)</f>
        <v>61761.64</v>
      </c>
      <c r="E188" s="51">
        <f t="shared" si="43"/>
        <v>82607.350000000006</v>
      </c>
      <c r="F188" s="52">
        <f t="shared" si="31"/>
        <v>133.75187252151983</v>
      </c>
    </row>
    <row r="189" spans="1:6" ht="12.75" customHeight="1">
      <c r="A189" s="53">
        <v>3291</v>
      </c>
      <c r="B189" s="232" t="s">
        <v>422</v>
      </c>
      <c r="C189" s="50" t="s">
        <v>423</v>
      </c>
      <c r="D189" s="242">
        <v>7096.82</v>
      </c>
      <c r="E189" s="242">
        <v>6964.53</v>
      </c>
      <c r="F189" s="52">
        <f t="shared" si="31"/>
        <v>98.135925668116144</v>
      </c>
    </row>
    <row r="190" spans="1:6" ht="12.75" customHeight="1">
      <c r="A190" s="53">
        <v>3292</v>
      </c>
      <c r="B190" s="85" t="s">
        <v>424</v>
      </c>
      <c r="C190" s="50" t="s">
        <v>425</v>
      </c>
      <c r="D190" s="242">
        <v>2500.84</v>
      </c>
      <c r="E190" s="242">
        <v>1942.43</v>
      </c>
      <c r="F190" s="52">
        <f t="shared" si="31"/>
        <v>77.671102509556789</v>
      </c>
    </row>
    <row r="191" spans="1:6" ht="12.75" customHeight="1">
      <c r="A191" s="53">
        <v>3293</v>
      </c>
      <c r="B191" s="85" t="s">
        <v>426</v>
      </c>
      <c r="C191" s="50" t="s">
        <v>427</v>
      </c>
      <c r="D191" s="242">
        <v>30940.74</v>
      </c>
      <c r="E191" s="242">
        <v>38947.06</v>
      </c>
      <c r="F191" s="52">
        <f t="shared" si="31"/>
        <v>125.8763041866484</v>
      </c>
    </row>
    <row r="192" spans="1:6" ht="12.75" customHeight="1">
      <c r="A192" s="53">
        <v>3294</v>
      </c>
      <c r="B192" s="85" t="s">
        <v>428</v>
      </c>
      <c r="C192" s="50" t="s">
        <v>429</v>
      </c>
      <c r="D192" s="242">
        <v>485.2</v>
      </c>
      <c r="E192" s="242">
        <v>2476.04</v>
      </c>
      <c r="F192" s="52">
        <f t="shared" si="31"/>
        <v>510.31327287716408</v>
      </c>
    </row>
    <row r="193" spans="1:6" ht="12.75" customHeight="1">
      <c r="A193" s="53">
        <v>3295</v>
      </c>
      <c r="B193" s="85" t="s">
        <v>430</v>
      </c>
      <c r="C193" s="50" t="s">
        <v>431</v>
      </c>
      <c r="D193" s="242">
        <v>82.95</v>
      </c>
      <c r="E193" s="242">
        <v>0</v>
      </c>
      <c r="F193" s="52">
        <f t="shared" si="31"/>
        <v>0</v>
      </c>
    </row>
    <row r="194" spans="1:6" ht="12.75" customHeight="1">
      <c r="A194" s="53" t="s">
        <v>432</v>
      </c>
      <c r="B194" s="85" t="s">
        <v>433</v>
      </c>
      <c r="C194" s="50" t="s">
        <v>432</v>
      </c>
      <c r="D194" s="242">
        <v>0</v>
      </c>
      <c r="E194" s="242">
        <v>0</v>
      </c>
      <c r="F194" s="52" t="str">
        <f t="shared" si="31"/>
        <v>-</v>
      </c>
    </row>
    <row r="195" spans="1:6" ht="12.75" customHeight="1">
      <c r="A195" s="53">
        <v>3299</v>
      </c>
      <c r="B195" s="85" t="s">
        <v>434</v>
      </c>
      <c r="C195" s="50" t="s">
        <v>435</v>
      </c>
      <c r="D195" s="242">
        <v>20655.09</v>
      </c>
      <c r="E195" s="242">
        <v>32277.29</v>
      </c>
      <c r="F195" s="52">
        <f t="shared" si="31"/>
        <v>156.26797075200352</v>
      </c>
    </row>
    <row r="196" spans="1:6" ht="12.75" customHeight="1">
      <c r="A196" s="53">
        <v>34</v>
      </c>
      <c r="B196" s="232" t="s">
        <v>436</v>
      </c>
      <c r="C196" s="50" t="s">
        <v>437</v>
      </c>
      <c r="D196" s="51">
        <f t="shared" ref="D196:E196" si="44">D197+D202+D210</f>
        <v>22933.66</v>
      </c>
      <c r="E196" s="51">
        <f t="shared" si="44"/>
        <v>12623.4</v>
      </c>
      <c r="F196" s="52">
        <f t="shared" si="31"/>
        <v>55.043111304519208</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12588.86</v>
      </c>
      <c r="E202" s="51">
        <f t="shared" si="46"/>
        <v>2697.72</v>
      </c>
      <c r="F202" s="52">
        <f t="shared" si="31"/>
        <v>21.429422521181422</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12588.86</v>
      </c>
      <c r="E205" s="242">
        <v>2697.72</v>
      </c>
      <c r="F205" s="52">
        <f t="shared" si="31"/>
        <v>21.429422521181422</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10344.799999999999</v>
      </c>
      <c r="E210" s="51">
        <f t="shared" si="47"/>
        <v>9925.68</v>
      </c>
      <c r="F210" s="52">
        <f t="shared" si="31"/>
        <v>95.948495862655648</v>
      </c>
    </row>
    <row r="211" spans="1:6" ht="12.75" customHeight="1">
      <c r="A211" s="53">
        <v>3431</v>
      </c>
      <c r="B211" s="232" t="s">
        <v>466</v>
      </c>
      <c r="C211" s="50" t="s">
        <v>467</v>
      </c>
      <c r="D211" s="242">
        <v>4758.93</v>
      </c>
      <c r="E211" s="242">
        <v>3135.34</v>
      </c>
      <c r="F211" s="52">
        <f t="shared" si="31"/>
        <v>65.883297295820697</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0</v>
      </c>
      <c r="E213" s="242">
        <v>0</v>
      </c>
      <c r="F213" s="52" t="str">
        <f t="shared" si="31"/>
        <v>-</v>
      </c>
    </row>
    <row r="214" spans="1:6" ht="12.75" customHeight="1">
      <c r="A214" s="53">
        <v>3434</v>
      </c>
      <c r="B214" s="85" t="s">
        <v>472</v>
      </c>
      <c r="C214" s="50" t="s">
        <v>473</v>
      </c>
      <c r="D214" s="242">
        <v>5585.87</v>
      </c>
      <c r="E214" s="242">
        <v>6790.34</v>
      </c>
      <c r="F214" s="52">
        <f t="shared" si="31"/>
        <v>121.5628004232107</v>
      </c>
    </row>
    <row r="215" spans="1:6" ht="12.75" customHeight="1">
      <c r="A215" s="53">
        <v>35</v>
      </c>
      <c r="B215" s="85" t="s">
        <v>474</v>
      </c>
      <c r="C215" s="50" t="s">
        <v>475</v>
      </c>
      <c r="D215" s="51">
        <f t="shared" ref="D215:E215" si="48">D216+D219+D223</f>
        <v>1548.73</v>
      </c>
      <c r="E215" s="51">
        <f t="shared" si="48"/>
        <v>777.27</v>
      </c>
      <c r="F215" s="52">
        <f t="shared" si="31"/>
        <v>50.187573043719688</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1548.73</v>
      </c>
      <c r="E219" s="51">
        <f t="shared" si="50"/>
        <v>777.27</v>
      </c>
      <c r="F219" s="52">
        <f t="shared" si="31"/>
        <v>50.187573043719688</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1548.73</v>
      </c>
      <c r="E222" s="242">
        <v>777.27</v>
      </c>
      <c r="F222" s="52">
        <f t="shared" si="31"/>
        <v>50.187573043719688</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737.5</v>
      </c>
      <c r="E224" s="51">
        <f t="shared" si="51"/>
        <v>9893.3799999999992</v>
      </c>
      <c r="F224" s="52">
        <f t="shared" ref="F224:F235" si="52">IF(D224&lt;&gt;0,IF(E224/D224&gt;=100,"&gt;&gt;100",E224/D224*100),"-")</f>
        <v>1341.475254237288</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737.5</v>
      </c>
      <c r="E231" s="51">
        <f t="shared" si="55"/>
        <v>9893.3799999999992</v>
      </c>
      <c r="F231" s="52">
        <f t="shared" si="52"/>
        <v>1341.475254237288</v>
      </c>
    </row>
    <row r="232" spans="1:6" ht="12.75" customHeight="1">
      <c r="A232" s="53">
        <v>3631</v>
      </c>
      <c r="B232" s="85" t="s">
        <v>508</v>
      </c>
      <c r="C232" s="50" t="s">
        <v>509</v>
      </c>
      <c r="D232" s="242">
        <v>737.5</v>
      </c>
      <c r="E232" s="242">
        <v>9893.3799999999992</v>
      </c>
      <c r="F232" s="52">
        <f t="shared" si="52"/>
        <v>1341.475254237288</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52292.88</v>
      </c>
      <c r="E252" s="51">
        <f t="shared" si="63"/>
        <v>86568.46</v>
      </c>
      <c r="F252" s="52">
        <f t="shared" ref="F252:F258" si="64">IF(D252&lt;&gt;0,IF(E252/D252&gt;=100,"&gt;&gt;100",E252/D252*100),"-")</f>
        <v>165.54540503410792</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52292.88</v>
      </c>
      <c r="E259" s="51">
        <f t="shared" si="66"/>
        <v>86568.46</v>
      </c>
      <c r="F259" s="52">
        <f t="shared" ref="F259:F262" si="67">IF(D259&lt;&gt;0,IF(E259/D259&gt;=100,"&gt;&gt;100",E259/D259*100),"-")</f>
        <v>165.54540503410792</v>
      </c>
    </row>
    <row r="260" spans="1:6" ht="12.75" customHeight="1">
      <c r="A260" s="53">
        <v>3721</v>
      </c>
      <c r="B260" s="85" t="s">
        <v>560</v>
      </c>
      <c r="C260" s="50" t="s">
        <v>561</v>
      </c>
      <c r="D260" s="242">
        <v>52292.88</v>
      </c>
      <c r="E260" s="242">
        <v>86568.46</v>
      </c>
      <c r="F260" s="52">
        <f t="shared" si="67"/>
        <v>165.54540503410792</v>
      </c>
    </row>
    <row r="261" spans="1:6" ht="12.75" customHeight="1">
      <c r="A261" s="53">
        <v>3722</v>
      </c>
      <c r="B261" s="85" t="s">
        <v>562</v>
      </c>
      <c r="C261" s="50" t="s">
        <v>563</v>
      </c>
      <c r="D261" s="242">
        <v>0</v>
      </c>
      <c r="E261" s="242">
        <v>0</v>
      </c>
      <c r="F261" s="52" t="str">
        <f t="shared" si="67"/>
        <v>-</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66953.649999999994</v>
      </c>
      <c r="E263" s="51">
        <f t="shared" si="68"/>
        <v>114274.02</v>
      </c>
      <c r="F263" s="52">
        <f t="shared" ref="F263:F267" si="69">IF(D263&lt;&gt;0,IF(E263/D263&gt;=100,"&gt;&gt;100",E263/D263*100),"-")</f>
        <v>170.67631114957885</v>
      </c>
    </row>
    <row r="264" spans="1:6" ht="12.75" customHeight="1">
      <c r="A264" s="53">
        <v>381</v>
      </c>
      <c r="B264" s="85" t="s">
        <v>568</v>
      </c>
      <c r="C264" s="50" t="s">
        <v>569</v>
      </c>
      <c r="D264" s="51">
        <f t="shared" ref="D264:E264" si="70">SUM(D265:D267)</f>
        <v>66953.649999999994</v>
      </c>
      <c r="E264" s="51">
        <f t="shared" si="70"/>
        <v>98274.02</v>
      </c>
      <c r="F264" s="52">
        <f t="shared" si="69"/>
        <v>146.77918231492984</v>
      </c>
    </row>
    <row r="265" spans="1:6" ht="12.75" customHeight="1">
      <c r="A265" s="53">
        <v>3811</v>
      </c>
      <c r="B265" s="85" t="s">
        <v>570</v>
      </c>
      <c r="C265" s="50" t="s">
        <v>571</v>
      </c>
      <c r="D265" s="242">
        <v>66953.649999999994</v>
      </c>
      <c r="E265" s="242">
        <v>98274.02</v>
      </c>
      <c r="F265" s="52">
        <f t="shared" si="69"/>
        <v>146.77918231492984</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16000</v>
      </c>
      <c r="F279" s="52" t="str">
        <f t="shared" si="74"/>
        <v>-</v>
      </c>
    </row>
    <row r="280" spans="1:6" ht="24">
      <c r="A280" s="53">
        <v>3861</v>
      </c>
      <c r="B280" s="85" t="s">
        <v>599</v>
      </c>
      <c r="C280" s="50" t="s">
        <v>600</v>
      </c>
      <c r="D280" s="242">
        <v>0</v>
      </c>
      <c r="E280" s="242">
        <v>16000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701378.23</v>
      </c>
      <c r="E289" s="51">
        <f t="shared" si="79"/>
        <v>920897.44</v>
      </c>
      <c r="F289" s="52">
        <f t="shared" si="76"/>
        <v>131.29826399088549</v>
      </c>
    </row>
    <row r="290" spans="1:6" ht="12.75" customHeight="1">
      <c r="A290" s="53" t="s">
        <v>609</v>
      </c>
      <c r="B290" s="85" t="s">
        <v>620</v>
      </c>
      <c r="C290" s="50" t="s">
        <v>621</v>
      </c>
      <c r="D290" s="51">
        <f>IF(D6&gt;=D289,D6-D289,0)</f>
        <v>1639915.3600000008</v>
      </c>
      <c r="E290" s="51">
        <f>IF(E6&gt;=E289,E6-E289,0)</f>
        <v>491826.75</v>
      </c>
      <c r="F290" s="52">
        <f t="shared" si="76"/>
        <v>29.990983802968941</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4891550.8600000003</v>
      </c>
      <c r="E292" s="242">
        <v>6531466.2199999997</v>
      </c>
      <c r="F292" s="52">
        <f t="shared" si="76"/>
        <v>133.52546885304182</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1319.56</v>
      </c>
      <c r="E294" s="242">
        <v>1435.99</v>
      </c>
      <c r="F294" s="52">
        <f t="shared" si="76"/>
        <v>108.82339567734701</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7390.38</v>
      </c>
      <c r="E298" s="51">
        <f t="shared" si="80"/>
        <v>0</v>
      </c>
      <c r="F298" s="52">
        <f t="shared" ref="F298:F418" si="81">IF(D298&lt;&gt;0,IF(E298/D298&gt;=100,"&gt;&gt;100",E298/D298*100),"-")</f>
        <v>0</v>
      </c>
    </row>
    <row r="299" spans="1:6" ht="12.75" customHeight="1">
      <c r="A299" s="53">
        <v>71</v>
      </c>
      <c r="B299" s="85" t="s">
        <v>637</v>
      </c>
      <c r="C299" s="50" t="s">
        <v>638</v>
      </c>
      <c r="D299" s="51">
        <f t="shared" ref="D299:E299" si="82">D300+D304</f>
        <v>7390.38</v>
      </c>
      <c r="E299" s="51">
        <f t="shared" si="82"/>
        <v>0</v>
      </c>
      <c r="F299" s="52">
        <f t="shared" si="81"/>
        <v>0</v>
      </c>
    </row>
    <row r="300" spans="1:6" ht="24">
      <c r="A300" s="53">
        <v>711</v>
      </c>
      <c r="B300" s="85" t="s">
        <v>639</v>
      </c>
      <c r="C300" s="50" t="s">
        <v>640</v>
      </c>
      <c r="D300" s="51">
        <f t="shared" ref="D300:E300" si="83">SUM(D301:D303)</f>
        <v>7390.38</v>
      </c>
      <c r="E300" s="51">
        <f t="shared" si="83"/>
        <v>0</v>
      </c>
      <c r="F300" s="52">
        <f t="shared" si="81"/>
        <v>0</v>
      </c>
    </row>
    <row r="301" spans="1:6" ht="12.75" customHeight="1">
      <c r="A301" s="53">
        <v>7111</v>
      </c>
      <c r="B301" s="85" t="s">
        <v>641</v>
      </c>
      <c r="C301" s="50" t="s">
        <v>642</v>
      </c>
      <c r="D301" s="242">
        <v>7390.38</v>
      </c>
      <c r="E301" s="242">
        <v>0</v>
      </c>
      <c r="F301" s="52">
        <f t="shared" si="81"/>
        <v>0</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v>0</v>
      </c>
      <c r="F313" s="52" t="str">
        <f t="shared" si="81"/>
        <v>-</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1463884.8499999999</v>
      </c>
      <c r="E350" s="51">
        <f t="shared" si="95"/>
        <v>411238.85</v>
      </c>
      <c r="F350" s="52">
        <f t="shared" si="81"/>
        <v>28.092294964320452</v>
      </c>
    </row>
    <row r="351" spans="1:6" ht="12.75" customHeight="1">
      <c r="A351" s="53">
        <v>41</v>
      </c>
      <c r="B351" s="85" t="s">
        <v>741</v>
      </c>
      <c r="C351" s="50" t="s">
        <v>742</v>
      </c>
      <c r="D351" s="51">
        <f t="shared" ref="D351:E351" si="96">D352+D356</f>
        <v>57575.78</v>
      </c>
      <c r="E351" s="51">
        <f t="shared" si="96"/>
        <v>99902.18</v>
      </c>
      <c r="F351" s="52">
        <f t="shared" si="81"/>
        <v>173.51424505234664</v>
      </c>
    </row>
    <row r="352" spans="1:6" ht="12.75" customHeight="1">
      <c r="A352" s="53">
        <v>411</v>
      </c>
      <c r="B352" s="85" t="s">
        <v>743</v>
      </c>
      <c r="C352" s="50" t="s">
        <v>744</v>
      </c>
      <c r="D352" s="51">
        <f t="shared" ref="D352:E352" si="97">SUM(D353:D355)</f>
        <v>15000</v>
      </c>
      <c r="E352" s="51">
        <f t="shared" si="97"/>
        <v>0</v>
      </c>
      <c r="F352" s="52">
        <f t="shared" si="81"/>
        <v>0</v>
      </c>
    </row>
    <row r="353" spans="1:6" ht="12.75" customHeight="1">
      <c r="A353" s="53">
        <v>4111</v>
      </c>
      <c r="B353" s="85" t="s">
        <v>641</v>
      </c>
      <c r="C353" s="50" t="s">
        <v>745</v>
      </c>
      <c r="D353" s="242">
        <v>15000</v>
      </c>
      <c r="E353" s="242">
        <v>0</v>
      </c>
      <c r="F353" s="52">
        <f t="shared" si="81"/>
        <v>0</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42575.78</v>
      </c>
      <c r="E356" s="51">
        <f t="shared" si="98"/>
        <v>99902.18</v>
      </c>
      <c r="F356" s="52">
        <f t="shared" si="81"/>
        <v>234.64556609415021</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42575.78</v>
      </c>
      <c r="E362" s="242">
        <v>99902.18</v>
      </c>
      <c r="F362" s="52">
        <f t="shared" si="81"/>
        <v>234.64556609415021</v>
      </c>
    </row>
    <row r="363" spans="1:6" ht="24">
      <c r="A363" s="53">
        <v>42</v>
      </c>
      <c r="B363" s="232" t="s">
        <v>757</v>
      </c>
      <c r="C363" s="50" t="s">
        <v>758</v>
      </c>
      <c r="D363" s="51">
        <f t="shared" ref="D363:E363" si="99">D364+D369+D378+D383+D388+D391</f>
        <v>1406309.0699999998</v>
      </c>
      <c r="E363" s="51">
        <f t="shared" si="99"/>
        <v>301900.74</v>
      </c>
      <c r="F363" s="52">
        <f t="shared" si="81"/>
        <v>21.467595313169674</v>
      </c>
    </row>
    <row r="364" spans="1:6" ht="12.75" customHeight="1">
      <c r="A364" s="53">
        <v>421</v>
      </c>
      <c r="B364" s="85" t="s">
        <v>759</v>
      </c>
      <c r="C364" s="50" t="s">
        <v>760</v>
      </c>
      <c r="D364" s="51">
        <f t="shared" ref="D364:E364" si="100">SUM(D365:D368)</f>
        <v>1378920.69</v>
      </c>
      <c r="E364" s="51">
        <f t="shared" si="100"/>
        <v>295094.84999999998</v>
      </c>
      <c r="F364" s="52">
        <f t="shared" si="81"/>
        <v>21.400422238932393</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4730</v>
      </c>
      <c r="E366" s="242">
        <v>0</v>
      </c>
      <c r="F366" s="52">
        <f t="shared" si="81"/>
        <v>0</v>
      </c>
    </row>
    <row r="367" spans="1:6" ht="12.75" customHeight="1">
      <c r="A367" s="53">
        <v>4213</v>
      </c>
      <c r="B367" s="85" t="s">
        <v>669</v>
      </c>
      <c r="C367" s="50" t="s">
        <v>763</v>
      </c>
      <c r="D367" s="242">
        <v>152580.28</v>
      </c>
      <c r="E367" s="242">
        <v>237689.22</v>
      </c>
      <c r="F367" s="52">
        <f t="shared" si="81"/>
        <v>155.77977704589347</v>
      </c>
    </row>
    <row r="368" spans="1:6" ht="12.75" customHeight="1">
      <c r="A368" s="53">
        <v>4214</v>
      </c>
      <c r="B368" s="85" t="s">
        <v>671</v>
      </c>
      <c r="C368" s="50" t="s">
        <v>764</v>
      </c>
      <c r="D368" s="242">
        <v>1221610.4099999999</v>
      </c>
      <c r="E368" s="242">
        <v>57405.63</v>
      </c>
      <c r="F368" s="52">
        <f t="shared" si="81"/>
        <v>4.6991765566241375</v>
      </c>
    </row>
    <row r="369" spans="1:6" ht="12.75" customHeight="1">
      <c r="A369" s="53">
        <v>422</v>
      </c>
      <c r="B369" s="85" t="s">
        <v>765</v>
      </c>
      <c r="C369" s="50" t="s">
        <v>766</v>
      </c>
      <c r="D369" s="51">
        <f t="shared" ref="D369:E369" si="101">SUM(D370:D377)</f>
        <v>17150.88</v>
      </c>
      <c r="E369" s="51">
        <f t="shared" si="101"/>
        <v>6805.89</v>
      </c>
      <c r="F369" s="52">
        <f t="shared" si="81"/>
        <v>39.682453611709718</v>
      </c>
    </row>
    <row r="370" spans="1:6" ht="12.75" customHeight="1">
      <c r="A370" s="53">
        <v>4221</v>
      </c>
      <c r="B370" s="85" t="s">
        <v>675</v>
      </c>
      <c r="C370" s="50" t="s">
        <v>767</v>
      </c>
      <c r="D370" s="242">
        <v>17150.88</v>
      </c>
      <c r="E370" s="242">
        <v>6805.89</v>
      </c>
      <c r="F370" s="52">
        <f t="shared" si="81"/>
        <v>39.682453611709718</v>
      </c>
    </row>
    <row r="371" spans="1:6" ht="12.75" customHeight="1">
      <c r="A371" s="53">
        <v>4222</v>
      </c>
      <c r="B371" s="85" t="s">
        <v>768</v>
      </c>
      <c r="C371" s="50" t="s">
        <v>769</v>
      </c>
      <c r="D371" s="242">
        <v>0</v>
      </c>
      <c r="E371" s="242">
        <v>0</v>
      </c>
      <c r="F371" s="52" t="str">
        <f t="shared" si="81"/>
        <v>-</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0</v>
      </c>
      <c r="E376" s="242">
        <v>0</v>
      </c>
      <c r="F376" s="52" t="str">
        <f t="shared" si="81"/>
        <v>-</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0</v>
      </c>
      <c r="E383" s="51">
        <f t="shared" si="103"/>
        <v>0</v>
      </c>
      <c r="F383" s="52" t="str">
        <f t="shared" si="81"/>
        <v>-</v>
      </c>
    </row>
    <row r="384" spans="1:6" ht="12.75" customHeight="1">
      <c r="A384" s="53">
        <v>4241</v>
      </c>
      <c r="B384" s="85" t="s">
        <v>784</v>
      </c>
      <c r="C384" s="50" t="s">
        <v>785</v>
      </c>
      <c r="D384" s="242">
        <v>0</v>
      </c>
      <c r="E384" s="242">
        <v>0</v>
      </c>
      <c r="F384" s="52" t="str">
        <f t="shared" si="81"/>
        <v>-</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10237.5</v>
      </c>
      <c r="E391" s="51">
        <f t="shared" si="105"/>
        <v>0</v>
      </c>
      <c r="F391" s="52">
        <f t="shared" si="81"/>
        <v>0</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10237.5</v>
      </c>
      <c r="E393" s="242">
        <v>0</v>
      </c>
      <c r="F393" s="52">
        <f t="shared" si="81"/>
        <v>0</v>
      </c>
    </row>
    <row r="394" spans="1:6" ht="12.75" customHeight="1">
      <c r="A394" s="53">
        <v>4263</v>
      </c>
      <c r="B394" s="85" t="s">
        <v>723</v>
      </c>
      <c r="C394" s="50" t="s">
        <v>798</v>
      </c>
      <c r="D394" s="242">
        <v>0</v>
      </c>
      <c r="E394" s="242">
        <v>0</v>
      </c>
      <c r="F394" s="52" t="str">
        <f t="shared" si="81"/>
        <v>-</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0</v>
      </c>
      <c r="E402" s="51">
        <f t="shared" si="109"/>
        <v>9435.93</v>
      </c>
      <c r="F402" s="52" t="str">
        <f t="shared" si="81"/>
        <v>-</v>
      </c>
    </row>
    <row r="403" spans="1:6" ht="12.75" customHeight="1">
      <c r="A403" s="53">
        <v>451</v>
      </c>
      <c r="B403" s="85" t="s">
        <v>812</v>
      </c>
      <c r="C403" s="50" t="s">
        <v>813</v>
      </c>
      <c r="D403" s="242">
        <v>0</v>
      </c>
      <c r="E403" s="242">
        <v>9435.93</v>
      </c>
      <c r="F403" s="52" t="str">
        <f t="shared" si="81"/>
        <v>-</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1456494.47</v>
      </c>
      <c r="E408" s="51">
        <f t="shared" si="111"/>
        <v>411238.85</v>
      </c>
      <c r="F408" s="52">
        <f t="shared" si="81"/>
        <v>28.234837719637891</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4927161.5599999996</v>
      </c>
      <c r="E410" s="242">
        <v>6383656.0199999996</v>
      </c>
      <c r="F410" s="52">
        <f t="shared" si="81"/>
        <v>129.56051759747857</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2348683.9700000007</v>
      </c>
      <c r="E412" s="51">
        <f>E6+E298</f>
        <v>1412724.19</v>
      </c>
      <c r="F412" s="52">
        <f t="shared" si="81"/>
        <v>60.149607526805724</v>
      </c>
    </row>
    <row r="413" spans="1:6" ht="12.75" customHeight="1">
      <c r="A413" s="53" t="s">
        <v>609</v>
      </c>
      <c r="B413" s="85" t="s">
        <v>832</v>
      </c>
      <c r="C413" s="50" t="s">
        <v>833</v>
      </c>
      <c r="D413" s="51">
        <f t="shared" ref="D413:E413" si="112">D289+D350</f>
        <v>2165263.08</v>
      </c>
      <c r="E413" s="51">
        <f t="shared" si="112"/>
        <v>1332136.29</v>
      </c>
      <c r="F413" s="52">
        <f t="shared" si="81"/>
        <v>61.523068596357355</v>
      </c>
    </row>
    <row r="414" spans="1:6" ht="12.75" customHeight="1">
      <c r="A414" s="53" t="s">
        <v>609</v>
      </c>
      <c r="B414" s="85" t="s">
        <v>834</v>
      </c>
      <c r="C414" s="50" t="s">
        <v>835</v>
      </c>
      <c r="D414" s="51">
        <f t="shared" ref="D414:E414" si="113">IF(D412&gt;=D413,D412-D413,0)</f>
        <v>183420.8900000006</v>
      </c>
      <c r="E414" s="51">
        <f t="shared" si="113"/>
        <v>80587.899999999907</v>
      </c>
      <c r="F414" s="52">
        <f t="shared" si="81"/>
        <v>43.93605330341579</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0</v>
      </c>
      <c r="E416" s="51">
        <f t="shared" si="115"/>
        <v>147810.20000000019</v>
      </c>
      <c r="F416" s="52" t="str">
        <f t="shared" si="81"/>
        <v>-</v>
      </c>
    </row>
    <row r="417" spans="1:6" ht="12.75" customHeight="1">
      <c r="A417" s="60" t="s">
        <v>838</v>
      </c>
      <c r="B417" s="85" t="s">
        <v>841</v>
      </c>
      <c r="C417" s="61" t="s">
        <v>842</v>
      </c>
      <c r="D417" s="51">
        <f t="shared" ref="D417:E417" si="116">IF(D293-D292+D410-D409&gt;=0,D293-D292+D410-D409,0)</f>
        <v>35610.699999999255</v>
      </c>
      <c r="E417" s="51">
        <f t="shared" si="116"/>
        <v>0</v>
      </c>
      <c r="F417" s="52">
        <f t="shared" si="81"/>
        <v>0</v>
      </c>
    </row>
    <row r="418" spans="1:6" ht="12.75" customHeight="1">
      <c r="A418" s="55" t="s">
        <v>843</v>
      </c>
      <c r="B418" s="233" t="s">
        <v>844</v>
      </c>
      <c r="C418" s="56" t="s">
        <v>845</v>
      </c>
      <c r="D418" s="62">
        <f t="shared" ref="D418:E418" si="117">D294+D411</f>
        <v>1319.56</v>
      </c>
      <c r="E418" s="62">
        <f t="shared" si="117"/>
        <v>1435.99</v>
      </c>
      <c r="F418" s="57">
        <f t="shared" si="81"/>
        <v>108.82339567734701</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37396.92</v>
      </c>
      <c r="E528" s="51">
        <f t="shared" si="148"/>
        <v>20636.04</v>
      </c>
      <c r="F528" s="52">
        <f t="shared" si="119"/>
        <v>55.181121867790182</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37396.92</v>
      </c>
      <c r="E593" s="51">
        <f t="shared" si="167"/>
        <v>20636.04</v>
      </c>
      <c r="F593" s="52">
        <f t="shared" si="119"/>
        <v>55.181121867790182</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20636.04</v>
      </c>
      <c r="E605" s="51">
        <f t="shared" si="171"/>
        <v>20636.04</v>
      </c>
      <c r="F605" s="52">
        <f t="shared" si="119"/>
        <v>100</v>
      </c>
    </row>
    <row r="606" spans="1:6" ht="24">
      <c r="A606" s="53">
        <v>5443</v>
      </c>
      <c r="B606" s="85" t="s">
        <v>1210</v>
      </c>
      <c r="C606" s="50" t="s">
        <v>1211</v>
      </c>
      <c r="D606" s="242">
        <v>20636.04</v>
      </c>
      <c r="E606" s="242">
        <v>20636.04</v>
      </c>
      <c r="F606" s="52">
        <f t="shared" si="119"/>
        <v>100</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16760.88</v>
      </c>
      <c r="E617" s="51">
        <f t="shared" si="173"/>
        <v>0</v>
      </c>
      <c r="F617" s="52">
        <f t="shared" si="119"/>
        <v>0</v>
      </c>
    </row>
    <row r="618" spans="1:6" ht="12.75" customHeight="1">
      <c r="A618" s="53">
        <v>5471</v>
      </c>
      <c r="B618" s="85" t="s">
        <v>1234</v>
      </c>
      <c r="C618" s="50" t="s">
        <v>1235</v>
      </c>
      <c r="D618" s="242">
        <v>16760.88</v>
      </c>
      <c r="E618" s="242">
        <v>0</v>
      </c>
      <c r="F618" s="52">
        <f t="shared" si="119"/>
        <v>0</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37396.92</v>
      </c>
      <c r="E636" s="51">
        <f t="shared" si="179"/>
        <v>20636.04</v>
      </c>
      <c r="F636" s="52">
        <f t="shared" si="119"/>
        <v>55.181121867790182</v>
      </c>
    </row>
    <row r="637" spans="1:6" ht="12.75" customHeight="1">
      <c r="A637" s="53">
        <v>92213</v>
      </c>
      <c r="B637" s="85" t="s">
        <v>1272</v>
      </c>
      <c r="C637" s="50" t="s">
        <v>1273</v>
      </c>
      <c r="D637" s="242">
        <v>179864.54</v>
      </c>
      <c r="E637" s="242">
        <v>142467.60999999999</v>
      </c>
      <c r="F637" s="52">
        <f t="shared" si="119"/>
        <v>79.20828085402492</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2348683.9700000007</v>
      </c>
      <c r="E639" s="51">
        <f t="shared" si="180"/>
        <v>1412724.19</v>
      </c>
      <c r="F639" s="52">
        <f t="shared" si="119"/>
        <v>60.149607526805724</v>
      </c>
    </row>
    <row r="640" spans="1:6" ht="12.75" customHeight="1">
      <c r="A640" s="53" t="s">
        <v>609</v>
      </c>
      <c r="B640" s="85" t="s">
        <v>1278</v>
      </c>
      <c r="C640" s="50" t="s">
        <v>1279</v>
      </c>
      <c r="D640" s="51">
        <f t="shared" ref="D640:E640" si="181">D413+D528</f>
        <v>2202660</v>
      </c>
      <c r="E640" s="51">
        <f t="shared" si="181"/>
        <v>1352772.33</v>
      </c>
      <c r="F640" s="52">
        <f t="shared" si="119"/>
        <v>61.415394568385508</v>
      </c>
    </row>
    <row r="641" spans="1:6" ht="12.75" customHeight="1">
      <c r="A641" s="53" t="s">
        <v>609</v>
      </c>
      <c r="B641" s="85" t="s">
        <v>1280</v>
      </c>
      <c r="C641" s="50" t="s">
        <v>1281</v>
      </c>
      <c r="D641" s="51">
        <f t="shared" ref="D641:E641" si="182">IF(D639&gt;=D640,D639-D640,0)</f>
        <v>146023.97000000067</v>
      </c>
      <c r="E641" s="51">
        <f t="shared" si="182"/>
        <v>59951.85999999987</v>
      </c>
      <c r="F641" s="52">
        <f t="shared" si="119"/>
        <v>41.056177283770324</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144253.84000000075</v>
      </c>
      <c r="E643" s="51">
        <f t="shared" si="184"/>
        <v>290277.81000000017</v>
      </c>
      <c r="F643" s="52">
        <f t="shared" si="119"/>
        <v>201.2270938506723</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290277.81000000145</v>
      </c>
      <c r="E645" s="51">
        <f t="shared" si="186"/>
        <v>350229.67000000004</v>
      </c>
      <c r="F645" s="52">
        <f t="shared" si="119"/>
        <v>120.65327005188522</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1618.71</v>
      </c>
      <c r="E647" s="243">
        <v>1618.71</v>
      </c>
      <c r="F647" s="57">
        <f t="shared" si="119"/>
        <v>100</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182858.03</v>
      </c>
      <c r="E649" s="242">
        <v>349671.93</v>
      </c>
      <c r="F649" s="52">
        <f t="shared" ref="F649:F724" si="188">IF(D649&lt;&gt;0,IF(E649/D649&gt;=100,"&gt;&gt;100",E649/D649*100),"-")</f>
        <v>191.22590897430098</v>
      </c>
    </row>
    <row r="650" spans="1:6" ht="12.75" customHeight="1">
      <c r="A650" s="53" t="s">
        <v>1297</v>
      </c>
      <c r="B650" s="85" t="s">
        <v>1298</v>
      </c>
      <c r="C650" s="50" t="s">
        <v>1297</v>
      </c>
      <c r="D650" s="242">
        <v>3476077.51</v>
      </c>
      <c r="E650" s="242">
        <v>1650958.95</v>
      </c>
      <c r="F650" s="52">
        <f t="shared" si="188"/>
        <v>47.494883104606032</v>
      </c>
    </row>
    <row r="651" spans="1:6" ht="12.75" customHeight="1">
      <c r="A651" s="53" t="s">
        <v>1299</v>
      </c>
      <c r="B651" s="85" t="s">
        <v>1300</v>
      </c>
      <c r="C651" s="50" t="s">
        <v>1299</v>
      </c>
      <c r="D651" s="242">
        <v>3309263.61</v>
      </c>
      <c r="E651" s="242">
        <v>1578826.07</v>
      </c>
      <c r="F651" s="52">
        <f t="shared" si="188"/>
        <v>47.709286900840162</v>
      </c>
    </row>
    <row r="652" spans="1:6" ht="24">
      <c r="A652" s="53">
        <v>11</v>
      </c>
      <c r="B652" s="85" t="s">
        <v>1301</v>
      </c>
      <c r="C652" s="50" t="s">
        <v>1302</v>
      </c>
      <c r="D652" s="51">
        <f t="shared" ref="D652:E652" si="189">+D649+D650-D651</f>
        <v>349671.9299999997</v>
      </c>
      <c r="E652" s="51">
        <f t="shared" si="189"/>
        <v>421804.80999999982</v>
      </c>
      <c r="F652" s="52">
        <f t="shared" si="188"/>
        <v>120.62873047888066</v>
      </c>
    </row>
    <row r="653" spans="1:6" ht="24">
      <c r="A653" s="53" t="s">
        <v>609</v>
      </c>
      <c r="B653" s="85" t="s">
        <v>1303</v>
      </c>
      <c r="C653" s="50" t="s">
        <v>1304</v>
      </c>
      <c r="D653" s="262">
        <v>4</v>
      </c>
      <c r="E653" s="262">
        <v>4</v>
      </c>
      <c r="F653" s="52">
        <f t="shared" si="188"/>
        <v>100</v>
      </c>
    </row>
    <row r="654" spans="1:6" ht="24">
      <c r="A654" s="53" t="s">
        <v>609</v>
      </c>
      <c r="B654" s="85" t="s">
        <v>1305</v>
      </c>
      <c r="C654" s="50" t="s">
        <v>1306</v>
      </c>
      <c r="D654" s="262">
        <v>10</v>
      </c>
      <c r="E654" s="262">
        <v>11</v>
      </c>
      <c r="F654" s="52">
        <f t="shared" si="188"/>
        <v>110.00000000000001</v>
      </c>
    </row>
    <row r="655" spans="1:6" ht="12.75" customHeight="1">
      <c r="A655" s="53" t="s">
        <v>609</v>
      </c>
      <c r="B655" s="85" t="s">
        <v>1307</v>
      </c>
      <c r="C655" s="50" t="s">
        <v>1308</v>
      </c>
      <c r="D655" s="262">
        <v>4</v>
      </c>
      <c r="E655" s="262">
        <v>4</v>
      </c>
      <c r="F655" s="52">
        <f t="shared" si="188"/>
        <v>100</v>
      </c>
    </row>
    <row r="656" spans="1:6" ht="12.75" customHeight="1">
      <c r="A656" s="53" t="s">
        <v>609</v>
      </c>
      <c r="B656" s="85" t="s">
        <v>1309</v>
      </c>
      <c r="C656" s="50" t="s">
        <v>1310</v>
      </c>
      <c r="D656" s="262">
        <v>8</v>
      </c>
      <c r="E656" s="262">
        <v>9</v>
      </c>
      <c r="F656" s="52">
        <f t="shared" si="188"/>
        <v>112.5</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14.6</v>
      </c>
      <c r="E658" s="242">
        <v>1751.64</v>
      </c>
      <c r="F658" s="52" t="str">
        <f t="shared" si="188"/>
        <v>&gt;&gt;100</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247113.08</v>
      </c>
      <c r="E661" s="242">
        <v>299767.03000000003</v>
      </c>
      <c r="F661" s="52">
        <f t="shared" si="188"/>
        <v>121.30763373593985</v>
      </c>
    </row>
    <row r="662" spans="1:6" ht="12.75" customHeight="1">
      <c r="A662" s="53">
        <v>63312</v>
      </c>
      <c r="B662" s="85" t="s">
        <v>1322</v>
      </c>
      <c r="C662" s="50" t="s">
        <v>1323</v>
      </c>
      <c r="D662" s="242">
        <v>0</v>
      </c>
      <c r="E662" s="242">
        <v>0</v>
      </c>
      <c r="F662" s="52" t="str">
        <f t="shared" si="188"/>
        <v>-</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137644.56</v>
      </c>
      <c r="E665" s="242">
        <v>130200</v>
      </c>
      <c r="F665" s="52">
        <f t="shared" si="188"/>
        <v>94.591460788570217</v>
      </c>
    </row>
    <row r="666" spans="1:6" ht="12.75" customHeight="1">
      <c r="A666" s="53">
        <v>63322</v>
      </c>
      <c r="B666" s="85" t="s">
        <v>1330</v>
      </c>
      <c r="C666" s="50" t="s">
        <v>1331</v>
      </c>
      <c r="D666" s="242">
        <v>0</v>
      </c>
      <c r="E666" s="242">
        <v>0</v>
      </c>
      <c r="F666" s="52" t="str">
        <f t="shared" si="188"/>
        <v>-</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1058.8</v>
      </c>
      <c r="E675" s="242">
        <v>2658</v>
      </c>
      <c r="F675" s="52">
        <f t="shared" si="188"/>
        <v>251.03891197582172</v>
      </c>
    </row>
    <row r="676" spans="1:6" ht="24">
      <c r="A676" s="53">
        <v>63613</v>
      </c>
      <c r="B676" s="232" t="s">
        <v>1350</v>
      </c>
      <c r="C676" s="50" t="s">
        <v>1351</v>
      </c>
      <c r="D676" s="242">
        <v>17719.2</v>
      </c>
      <c r="E676" s="242">
        <v>32604.67</v>
      </c>
      <c r="F676" s="52">
        <f t="shared" si="188"/>
        <v>184.00757370535914</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1148337.57</v>
      </c>
      <c r="E698" s="242">
        <v>0</v>
      </c>
      <c r="F698" s="52">
        <f t="shared" si="188"/>
        <v>0</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55620.67</v>
      </c>
      <c r="E710" s="242">
        <v>78162.12</v>
      </c>
      <c r="F710" s="52">
        <f t="shared" si="188"/>
        <v>140.52710979569284</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3109.31</v>
      </c>
      <c r="E718" s="242">
        <v>6020.73</v>
      </c>
      <c r="F718" s="52">
        <f t="shared" si="188"/>
        <v>193.63556544699628</v>
      </c>
    </row>
    <row r="719" spans="1:6" ht="12.75" customHeight="1">
      <c r="A719" s="53" t="s">
        <v>1418</v>
      </c>
      <c r="B719" s="85" t="s">
        <v>1419</v>
      </c>
      <c r="C719" s="50" t="s">
        <v>1418</v>
      </c>
      <c r="D719" s="242">
        <v>0</v>
      </c>
      <c r="E719" s="242">
        <v>280</v>
      </c>
      <c r="F719" s="52" t="str">
        <f t="shared" si="188"/>
        <v>-</v>
      </c>
    </row>
    <row r="720" spans="1:6" ht="12.75" customHeight="1">
      <c r="A720" s="53" t="s">
        <v>1420</v>
      </c>
      <c r="B720" s="85" t="s">
        <v>1421</v>
      </c>
      <c r="C720" s="50" t="s">
        <v>1420</v>
      </c>
      <c r="D720" s="242">
        <v>552.58000000000004</v>
      </c>
      <c r="E720" s="242">
        <v>352.83</v>
      </c>
      <c r="F720" s="52">
        <f t="shared" si="188"/>
        <v>63.851388034311761</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12288.27</v>
      </c>
      <c r="E722" s="242">
        <v>3277.27</v>
      </c>
      <c r="F722" s="52">
        <f t="shared" si="188"/>
        <v>26.669905527791947</v>
      </c>
    </row>
    <row r="723" spans="1:6" ht="12.75" customHeight="1">
      <c r="A723" s="53" t="s">
        <v>1426</v>
      </c>
      <c r="B723" s="85" t="s">
        <v>1427</v>
      </c>
      <c r="C723" s="50" t="s">
        <v>1426</v>
      </c>
      <c r="D723" s="242">
        <v>11150</v>
      </c>
      <c r="E723" s="242">
        <v>10462.5</v>
      </c>
      <c r="F723" s="52">
        <f t="shared" si="188"/>
        <v>93.834080717488789</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7096.82</v>
      </c>
      <c r="E725" s="242">
        <v>6964.53</v>
      </c>
      <c r="F725" s="52">
        <f t="shared" ref="F725:F979" si="190">IF(D725&lt;&gt;0,IF(E725/D725&gt;=100,"&gt;&gt;100",E725/D725*100),"-")</f>
        <v>98.135925668116144</v>
      </c>
    </row>
    <row r="726" spans="1:6" ht="12.75" customHeight="1">
      <c r="A726" s="53" t="s">
        <v>1432</v>
      </c>
      <c r="B726" s="85" t="s">
        <v>1433</v>
      </c>
      <c r="C726" s="50" t="s">
        <v>1432</v>
      </c>
      <c r="D726" s="242">
        <v>558.42999999999995</v>
      </c>
      <c r="E726" s="242">
        <v>0</v>
      </c>
      <c r="F726" s="52">
        <f t="shared" si="190"/>
        <v>0</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12588.86</v>
      </c>
      <c r="E742" s="242">
        <v>2697.72</v>
      </c>
      <c r="F742" s="52">
        <f t="shared" si="190"/>
        <v>21.429422521181422</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1548.73</v>
      </c>
      <c r="E759" s="242">
        <v>0</v>
      </c>
      <c r="F759" s="52">
        <f t="shared" si="190"/>
        <v>0</v>
      </c>
    </row>
    <row r="760" spans="1:6" ht="12.75" customHeight="1">
      <c r="A760" s="53">
        <v>35232</v>
      </c>
      <c r="B760" s="85" t="s">
        <v>1500</v>
      </c>
      <c r="C760" s="50" t="s">
        <v>1501</v>
      </c>
      <c r="D760" s="242">
        <v>0</v>
      </c>
      <c r="E760" s="242">
        <v>777.27</v>
      </c>
      <c r="F760" s="52" t="str">
        <f t="shared" si="190"/>
        <v>-</v>
      </c>
    </row>
    <row r="761" spans="1:6" ht="12.75" customHeight="1">
      <c r="A761" s="53">
        <v>36313</v>
      </c>
      <c r="B761" s="85" t="s">
        <v>1502</v>
      </c>
      <c r="C761" s="50" t="s">
        <v>1503</v>
      </c>
      <c r="D761" s="242">
        <v>737.5</v>
      </c>
      <c r="E761" s="242">
        <v>0</v>
      </c>
      <c r="F761" s="52">
        <f t="shared" si="190"/>
        <v>0</v>
      </c>
    </row>
    <row r="762" spans="1:6" ht="12.75" customHeight="1">
      <c r="A762" s="53">
        <v>36314</v>
      </c>
      <c r="B762" s="85" t="s">
        <v>1504</v>
      </c>
      <c r="C762" s="50" t="s">
        <v>1505</v>
      </c>
      <c r="D762" s="242">
        <v>0</v>
      </c>
      <c r="E762" s="242">
        <v>9893.3799999999992</v>
      </c>
      <c r="F762" s="52" t="str">
        <f t="shared" si="190"/>
        <v>-</v>
      </c>
    </row>
    <row r="763" spans="1:6" ht="12.75" customHeight="1">
      <c r="A763" s="53">
        <v>36315</v>
      </c>
      <c r="B763" s="85" t="s">
        <v>1506</v>
      </c>
      <c r="C763" s="50" t="s">
        <v>1507</v>
      </c>
      <c r="D763" s="242">
        <v>0</v>
      </c>
      <c r="E763" s="242">
        <v>0</v>
      </c>
      <c r="F763" s="52" t="str">
        <f t="shared" si="190"/>
        <v>-</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0</v>
      </c>
      <c r="E767" s="242">
        <v>0</v>
      </c>
      <c r="F767" s="52" t="str">
        <f t="shared" si="190"/>
        <v>-</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0</v>
      </c>
      <c r="E770" s="242">
        <v>0</v>
      </c>
      <c r="F770" s="52" t="str">
        <f t="shared" si="190"/>
        <v>-</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52292.88</v>
      </c>
      <c r="E815" s="242">
        <v>86568.46</v>
      </c>
      <c r="F815" s="52">
        <f t="shared" si="190"/>
        <v>165.54540503410792</v>
      </c>
    </row>
    <row r="816" spans="1:6" ht="12.75" customHeight="1">
      <c r="A816" s="53" t="s">
        <v>1612</v>
      </c>
      <c r="B816" s="85" t="s">
        <v>1613</v>
      </c>
      <c r="C816" s="50" t="s">
        <v>1612</v>
      </c>
      <c r="D816" s="242">
        <v>0</v>
      </c>
      <c r="E816" s="242">
        <v>0</v>
      </c>
      <c r="F816" s="52" t="str">
        <f t="shared" si="190"/>
        <v>-</v>
      </c>
    </row>
    <row r="817" spans="1:6" ht="12.75" customHeight="1">
      <c r="A817" s="53" t="s">
        <v>1614</v>
      </c>
      <c r="B817" s="85" t="s">
        <v>1615</v>
      </c>
      <c r="C817" s="50" t="s">
        <v>1614</v>
      </c>
      <c r="D817" s="242">
        <v>0</v>
      </c>
      <c r="E817" s="242">
        <v>0</v>
      </c>
      <c r="F817" s="52" t="str">
        <f t="shared" si="190"/>
        <v>-</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0</v>
      </c>
      <c r="E819" s="242">
        <v>0</v>
      </c>
      <c r="F819" s="52" t="str">
        <f t="shared" si="190"/>
        <v>-</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0</v>
      </c>
      <c r="E821" s="242">
        <v>0</v>
      </c>
      <c r="F821" s="52" t="str">
        <f t="shared" si="190"/>
        <v>-</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0</v>
      </c>
      <c r="E828" s="242">
        <v>0</v>
      </c>
      <c r="F828" s="52" t="str">
        <f t="shared" si="190"/>
        <v>-</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16000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20636.04</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16760.88</v>
      </c>
      <c r="E968" s="242">
        <v>0</v>
      </c>
      <c r="F968" s="52">
        <f t="shared" si="190"/>
        <v>0</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160" workbookViewId="0">
      <selection activeCell="D175" sqref="D175"/>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6658691.1399999997</v>
      </c>
      <c r="E6" s="229">
        <f t="shared" si="0"/>
        <v>6934501.2999999998</v>
      </c>
      <c r="F6" s="230">
        <f t="shared" ref="F6:F260" si="1">IF(D6&gt;0,IF(E6/D6&gt;=100,"&gt;&gt;100",E6/D6*100),"-")</f>
        <v>104.14210772359085</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6063212.7799999993</v>
      </c>
      <c r="E7" s="104">
        <f t="shared" si="2"/>
        <v>6265163.0999999996</v>
      </c>
      <c r="F7" s="93">
        <f t="shared" si="1"/>
        <v>103.33074769643827</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233049.60000000001</v>
      </c>
      <c r="E8" s="104">
        <f>E9+E10-E11</f>
        <v>268170.27</v>
      </c>
      <c r="F8" s="93">
        <f t="shared" si="1"/>
        <v>115.07004088400066</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233049.60000000001</v>
      </c>
      <c r="E9" s="247">
        <v>268170.27</v>
      </c>
      <c r="F9" s="93">
        <f t="shared" si="1"/>
        <v>115.07004088400066</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5795114.8599999994</v>
      </c>
      <c r="E12" s="104">
        <f t="shared" si="3"/>
        <v>5871407.669999999</v>
      </c>
      <c r="F12" s="93">
        <f t="shared" si="1"/>
        <v>101.31650212020129</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5727893.7599999998</v>
      </c>
      <c r="E13" s="104">
        <f t="shared" si="4"/>
        <v>5818950.5399999991</v>
      </c>
      <c r="F13" s="93">
        <f t="shared" si="1"/>
        <v>101.58970790687289</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2934092.67</v>
      </c>
      <c r="E15" s="247">
        <v>3350608.34</v>
      </c>
      <c r="F15" s="93">
        <f t="shared" si="1"/>
        <v>114.19572306828331</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3931246.36</v>
      </c>
      <c r="E16" s="247">
        <v>4267367.5</v>
      </c>
      <c r="F16" s="93">
        <f t="shared" si="1"/>
        <v>108.54998922021259</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747029.98</v>
      </c>
      <c r="E17" s="247">
        <v>307541.26</v>
      </c>
      <c r="F17" s="93">
        <f t="shared" si="1"/>
        <v>41.168529809205253</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1884475.25</v>
      </c>
      <c r="E18" s="247">
        <v>2106566.56</v>
      </c>
      <c r="F18" s="93">
        <f t="shared" si="1"/>
        <v>111.78531317935855</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32455.220000000016</v>
      </c>
      <c r="E19" s="104">
        <f t="shared" si="5"/>
        <v>47044.739999999991</v>
      </c>
      <c r="F19" s="93">
        <f t="shared" si="1"/>
        <v>144.95276876878347</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18782.64</v>
      </c>
      <c r="E20" s="247">
        <v>17544.3</v>
      </c>
      <c r="F20" s="93">
        <f t="shared" si="1"/>
        <v>93.406997099449271</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16684.650000000001</v>
      </c>
      <c r="E21" s="247">
        <v>0</v>
      </c>
      <c r="F21" s="93">
        <f t="shared" si="1"/>
        <v>0</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66240.13</v>
      </c>
      <c r="E26" s="247">
        <v>120758.03</v>
      </c>
      <c r="F26" s="93">
        <f t="shared" si="1"/>
        <v>182.30343146971478</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69252.2</v>
      </c>
      <c r="E28" s="247">
        <v>91257.59</v>
      </c>
      <c r="F28" s="93">
        <f t="shared" si="1"/>
        <v>131.77572698051469</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33541.919999999998</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33541.919999999998</v>
      </c>
      <c r="E30" s="247">
        <v>0</v>
      </c>
      <c r="F30" s="93">
        <f t="shared" si="1"/>
        <v>0</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1223.960000000021</v>
      </c>
      <c r="E45" s="104">
        <f t="shared" si="9"/>
        <v>5412.390000000014</v>
      </c>
      <c r="F45" s="93">
        <f t="shared" si="1"/>
        <v>442.20317657439142</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1250</v>
      </c>
      <c r="E47" s="247">
        <v>1250</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340535.31</v>
      </c>
      <c r="E49" s="247">
        <v>271536.24</v>
      </c>
      <c r="F49" s="93">
        <f t="shared" si="1"/>
        <v>79.738057119539235</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340561.35</v>
      </c>
      <c r="E50" s="247">
        <v>267373.84999999998</v>
      </c>
      <c r="F50" s="93">
        <f t="shared" si="1"/>
        <v>78.50974574771918</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895.22</v>
      </c>
      <c r="E53" s="247">
        <v>3490</v>
      </c>
      <c r="F53" s="93">
        <f t="shared" si="1"/>
        <v>389.84830544447175</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895.22</v>
      </c>
      <c r="E55" s="247">
        <v>3490</v>
      </c>
      <c r="F55" s="93">
        <f t="shared" si="1"/>
        <v>389.84830544447175</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35048.32</v>
      </c>
      <c r="E56" s="104">
        <f t="shared" si="11"/>
        <v>125585.16</v>
      </c>
      <c r="F56" s="93">
        <f t="shared" si="1"/>
        <v>358.32005642495847</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35048.32</v>
      </c>
      <c r="E57" s="247">
        <v>125585.16</v>
      </c>
      <c r="F57" s="93">
        <f t="shared" si="1"/>
        <v>358.32005642495847</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595478.36</v>
      </c>
      <c r="E68" s="104">
        <f t="shared" si="13"/>
        <v>669338.19999999995</v>
      </c>
      <c r="F68" s="93">
        <f t="shared" si="1"/>
        <v>112.40344653330475</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349671.93</v>
      </c>
      <c r="E69" s="104">
        <f t="shared" si="14"/>
        <v>421804.81</v>
      </c>
      <c r="F69" s="93">
        <f t="shared" si="1"/>
        <v>120.62873047888058</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349636.62</v>
      </c>
      <c r="E70" s="104">
        <f t="shared" si="15"/>
        <v>421755.79</v>
      </c>
      <c r="F70" s="93">
        <f t="shared" si="1"/>
        <v>120.62689257206524</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349636.62</v>
      </c>
      <c r="E72" s="247">
        <v>421755.79</v>
      </c>
      <c r="F72" s="93">
        <f t="shared" si="1"/>
        <v>120.62689257206524</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35.31</v>
      </c>
      <c r="E76" s="247">
        <v>49.02</v>
      </c>
      <c r="F76" s="93">
        <f t="shared" si="1"/>
        <v>138.82752761257433</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40.520000000000003</v>
      </c>
      <c r="E78" s="104">
        <f>E79+SUM(E82:E84)-E85+E86</f>
        <v>263.02</v>
      </c>
      <c r="F78" s="93">
        <f t="shared" si="1"/>
        <v>649.11154985192491</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40.520000000000003</v>
      </c>
      <c r="E86" s="247">
        <v>263.02</v>
      </c>
      <c r="F86" s="93">
        <f t="shared" si="1"/>
        <v>649.11154985192491</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225854.4</v>
      </c>
      <c r="E134" s="104">
        <f t="shared" si="23"/>
        <v>225854.4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225854.4</v>
      </c>
      <c r="E135" s="104">
        <f t="shared" si="24"/>
        <v>225854.4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225854.4</v>
      </c>
      <c r="E139" s="247">
        <v>225854.4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18292.800000000003</v>
      </c>
      <c r="E146" s="104">
        <f t="shared" si="26"/>
        <v>19797.259999999995</v>
      </c>
      <c r="F146" s="93">
        <f t="shared" si="1"/>
        <v>108.22432869762962</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6235.2</v>
      </c>
      <c r="E147" s="247">
        <v>8177.4</v>
      </c>
      <c r="F147" s="93">
        <f t="shared" si="1"/>
        <v>131.14896073903003</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429.73</v>
      </c>
      <c r="E149" s="104">
        <f t="shared" si="27"/>
        <v>902.6</v>
      </c>
      <c r="F149" s="93">
        <f t="shared" si="1"/>
        <v>210.03886161077884</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429.73</v>
      </c>
      <c r="E155" s="247">
        <v>902.6</v>
      </c>
      <c r="F155" s="93">
        <f t="shared" si="1"/>
        <v>210.03886161077884</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2820.33</v>
      </c>
      <c r="E158" s="247">
        <v>4099.03</v>
      </c>
      <c r="F158" s="93">
        <f t="shared" si="1"/>
        <v>145.33866604262622</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24742.13</v>
      </c>
      <c r="E159" s="247">
        <v>22084.62</v>
      </c>
      <c r="F159" s="93">
        <f t="shared" si="1"/>
        <v>89.259170491788694</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437.97</v>
      </c>
      <c r="E160" s="247">
        <v>1997.09</v>
      </c>
      <c r="F160" s="93">
        <f t="shared" si="1"/>
        <v>455.98785304929555</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627.44000000000005</v>
      </c>
      <c r="E162" s="247">
        <v>696.13</v>
      </c>
      <c r="F162" s="93">
        <f t="shared" si="1"/>
        <v>110.94766033405583</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17000</v>
      </c>
      <c r="E163" s="247">
        <v>18159.61</v>
      </c>
      <c r="F163" s="93">
        <f t="shared" si="1"/>
        <v>106.82123529411764</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1618.71</v>
      </c>
      <c r="E170" s="104">
        <f t="shared" si="29"/>
        <v>1618.71</v>
      </c>
      <c r="F170" s="93">
        <f t="shared" si="1"/>
        <v>100</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1618.71</v>
      </c>
      <c r="E171" s="247">
        <v>1618.71</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6658691.1399999997</v>
      </c>
      <c r="E175" s="104">
        <f t="shared" si="30"/>
        <v>6934501.2999999989</v>
      </c>
      <c r="F175" s="93">
        <f t="shared" si="1"/>
        <v>104.14210772359085</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241619.61</v>
      </c>
      <c r="E176" s="104">
        <f t="shared" si="31"/>
        <v>233387.08</v>
      </c>
      <c r="F176" s="93">
        <f t="shared" si="1"/>
        <v>96.592772416113078</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51175.86</v>
      </c>
      <c r="E177" s="104">
        <f t="shared" si="32"/>
        <v>68128.439999999988</v>
      </c>
      <c r="F177" s="93">
        <f t="shared" si="1"/>
        <v>133.12612626343747</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23079.54</v>
      </c>
      <c r="E178" s="247">
        <v>32009.39</v>
      </c>
      <c r="F178" s="93">
        <f t="shared" si="1"/>
        <v>138.691629035934</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23150.45</v>
      </c>
      <c r="E179" s="247">
        <v>34961.89</v>
      </c>
      <c r="F179" s="93">
        <f t="shared" si="1"/>
        <v>151.02034733666082</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771.35</v>
      </c>
      <c r="E180" s="104">
        <f t="shared" si="33"/>
        <v>903.87000000000012</v>
      </c>
      <c r="F180" s="93">
        <f t="shared" si="1"/>
        <v>117.18026836066637</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478.8</v>
      </c>
      <c r="E182" s="247">
        <v>608.83000000000004</v>
      </c>
      <c r="F182" s="93">
        <f t="shared" si="1"/>
        <v>127.15747702589807</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292.55</v>
      </c>
      <c r="E183" s="247">
        <v>295.04000000000002</v>
      </c>
      <c r="F183" s="93">
        <f t="shared" si="1"/>
        <v>100.85113655785337</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291.51</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3883.01</v>
      </c>
      <c r="E186" s="247">
        <v>233.29</v>
      </c>
      <c r="F186" s="93">
        <f t="shared" si="1"/>
        <v>6.0079680454080719</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0</v>
      </c>
      <c r="E188" s="247">
        <v>20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9877.5</v>
      </c>
      <c r="E189" s="247">
        <v>5328.43</v>
      </c>
      <c r="F189" s="93">
        <f t="shared" si="1"/>
        <v>53.945127815742858</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180566.25</v>
      </c>
      <c r="E206" s="104">
        <f t="shared" si="37"/>
        <v>159930.21</v>
      </c>
      <c r="F206" s="93">
        <f t="shared" si="1"/>
        <v>88.571485535087533</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180566.25</v>
      </c>
      <c r="E207" s="104">
        <f t="shared" si="38"/>
        <v>159930.21</v>
      </c>
      <c r="F207" s="93">
        <f t="shared" si="1"/>
        <v>88.571485535087533</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180566.25</v>
      </c>
      <c r="E212" s="247">
        <v>159930.21</v>
      </c>
      <c r="F212" s="93">
        <f t="shared" si="1"/>
        <v>88.571485535087533</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6417071.5299999993</v>
      </c>
      <c r="E237" s="104">
        <f t="shared" si="41"/>
        <v>6701114.2199999988</v>
      </c>
      <c r="F237" s="93">
        <f t="shared" si="1"/>
        <v>104.42636004090171</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6108500.9299999997</v>
      </c>
      <c r="E238" s="104">
        <f t="shared" si="42"/>
        <v>6331087.2899999991</v>
      </c>
      <c r="F238" s="93">
        <f t="shared" si="1"/>
        <v>103.64387862997344</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8481207.1799999997</v>
      </c>
      <c r="E239" s="104">
        <f t="shared" si="43"/>
        <v>8955140.6899999995</v>
      </c>
      <c r="F239" s="93">
        <f t="shared" si="1"/>
        <v>105.58804306912357</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8255352.7800000003</v>
      </c>
      <c r="E240" s="247">
        <v>8729286.2899999991</v>
      </c>
      <c r="F240" s="93">
        <f t="shared" si="1"/>
        <v>105.74092376946244</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225854.4</v>
      </c>
      <c r="E241" s="247">
        <v>225854.4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2372706.25</v>
      </c>
      <c r="E242" s="104">
        <f t="shared" si="44"/>
        <v>2624053.4</v>
      </c>
      <c r="F242" s="93">
        <f t="shared" si="1"/>
        <v>110.59326876219929</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2372706.25</v>
      </c>
      <c r="E243" s="247">
        <v>2624053.4</v>
      </c>
      <c r="F243" s="93">
        <f t="shared" si="1"/>
        <v>110.59326876219929</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290277.80999999959</v>
      </c>
      <c r="E245" s="104">
        <f t="shared" si="45"/>
        <v>350229.66999999993</v>
      </c>
      <c r="F245" s="93">
        <f t="shared" si="1"/>
        <v>120.65327005188595</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6671170.5</v>
      </c>
      <c r="E246" s="104">
        <f t="shared" si="46"/>
        <v>7145124.54</v>
      </c>
      <c r="F246" s="93">
        <f t="shared" si="1"/>
        <v>107.10451097000144</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v>6531466.2199999997</v>
      </c>
      <c r="E247" s="247">
        <v>7023292.9699999997</v>
      </c>
      <c r="F247" s="93">
        <f t="shared" si="1"/>
        <v>107.53011243469311</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v>139704.28</v>
      </c>
      <c r="E249" s="247">
        <v>121831.57</v>
      </c>
      <c r="F249" s="93">
        <f t="shared" si="1"/>
        <v>87.206755584009315</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6380892.6900000004</v>
      </c>
      <c r="E250" s="104">
        <f t="shared" si="47"/>
        <v>6794894.8700000001</v>
      </c>
      <c r="F250" s="93">
        <f t="shared" si="1"/>
        <v>106.4881545594524</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v>6380892.6900000004</v>
      </c>
      <c r="E252" s="247">
        <v>6794894.8700000001</v>
      </c>
      <c r="F252" s="93">
        <f t="shared" si="1"/>
        <v>106.4881545594524</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v>18292.79</v>
      </c>
      <c r="E255" s="247">
        <v>19797.259999999998</v>
      </c>
      <c r="F255" s="93">
        <f t="shared" si="1"/>
        <v>108.22438785991638</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2619953.98</v>
      </c>
      <c r="E259" s="104">
        <f t="shared" si="49"/>
        <v>2630896.1800000002</v>
      </c>
      <c r="F259" s="93">
        <f t="shared" si="1"/>
        <v>100.41764855732313</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2619953.98</v>
      </c>
      <c r="E260" s="248">
        <v>2630896.1800000002</v>
      </c>
      <c r="F260" s="97">
        <f t="shared" si="1"/>
        <v>100.41764855732313</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7554.76</v>
      </c>
      <c r="E264" s="247">
        <v>37956.870000000003</v>
      </c>
      <c r="F264" s="93">
        <f t="shared" si="50"/>
        <v>502.42324044708238</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27738.04</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40.520000000000003</v>
      </c>
      <c r="E268" s="247">
        <v>263.02</v>
      </c>
      <c r="F268" s="93">
        <f t="shared" si="50"/>
        <v>649.11154985192491</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51175.86</v>
      </c>
      <c r="E288" s="247">
        <v>68128.44</v>
      </c>
      <c r="F288" s="93">
        <f t="shared" si="50"/>
        <v>133.1261262634375</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9877.5</v>
      </c>
      <c r="E290" s="247">
        <v>5328.43</v>
      </c>
      <c r="F290" s="93">
        <f t="shared" si="50"/>
        <v>53.945127815742858</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180566.25</v>
      </c>
      <c r="E294" s="247">
        <v>159930.21</v>
      </c>
      <c r="F294" s="93">
        <f t="shared" si="50"/>
        <v>88.571485535087533</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0" workbookViewId="0">
      <selection activeCell="E116" sqref="E116"/>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210489.05999999997</v>
      </c>
      <c r="E5" s="79">
        <f t="shared" si="0"/>
        <v>291252.53000000003</v>
      </c>
      <c r="F5" s="80">
        <f t="shared" ref="F5:F141" si="1">IF(D5&gt;0,IF(E5/D5&gt;=100,"&gt;&gt;100",E5/D5*100),"-")</f>
        <v>138.36943829764837</v>
      </c>
      <c r="G5" s="49"/>
      <c r="H5" s="49"/>
      <c r="I5" s="49"/>
      <c r="J5" s="49"/>
      <c r="K5" s="49"/>
      <c r="L5" s="49"/>
      <c r="M5" s="49"/>
      <c r="N5" s="49"/>
      <c r="O5" s="49"/>
      <c r="P5" s="49"/>
      <c r="Q5" s="49"/>
      <c r="R5" s="49"/>
      <c r="S5" s="49"/>
      <c r="T5" s="49"/>
      <c r="U5" s="49"/>
      <c r="V5" s="49"/>
      <c r="W5" s="49"/>
      <c r="X5" s="49"/>
      <c r="Y5" s="49"/>
    </row>
    <row r="6" spans="1:25" ht="24">
      <c r="A6" s="77" t="s">
        <v>1976</v>
      </c>
      <c r="B6" s="232" t="s">
        <v>2538</v>
      </c>
      <c r="C6" s="183" t="s">
        <v>1976</v>
      </c>
      <c r="D6" s="81">
        <f t="shared" ref="D6:E6" si="2">SUM(D7:D9)</f>
        <v>166675.16999999998</v>
      </c>
      <c r="E6" s="81">
        <f t="shared" si="2"/>
        <v>191507.21</v>
      </c>
      <c r="F6" s="63">
        <f t="shared" si="1"/>
        <v>114.89846388037283</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119925.97</v>
      </c>
      <c r="E7" s="249">
        <v>156995</v>
      </c>
      <c r="F7" s="63">
        <f t="shared" si="1"/>
        <v>130.90992718257772</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46749.2</v>
      </c>
      <c r="E8" s="249">
        <v>34512.21</v>
      </c>
      <c r="F8" s="63">
        <f t="shared" si="1"/>
        <v>73.824172392254837</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1238.1099999999999</v>
      </c>
      <c r="E13" s="81">
        <f t="shared" si="4"/>
        <v>1145.32</v>
      </c>
      <c r="F13" s="63">
        <f t="shared" si="1"/>
        <v>92.505512434274834</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1238.1099999999999</v>
      </c>
      <c r="E14" s="249">
        <v>1145.32</v>
      </c>
      <c r="F14" s="63">
        <f t="shared" si="1"/>
        <v>92.505512434274834</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42575.78</v>
      </c>
      <c r="E18" s="249">
        <v>98600</v>
      </c>
      <c r="F18" s="63">
        <f t="shared" si="1"/>
        <v>231.58706663741685</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0</v>
      </c>
      <c r="E22" s="81">
        <f t="shared" si="5"/>
        <v>3825</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0</v>
      </c>
      <c r="E24" s="249">
        <v>3825</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16304.45</v>
      </c>
      <c r="E28" s="81">
        <f t="shared" si="6"/>
        <v>82535</v>
      </c>
      <c r="F28" s="63">
        <f t="shared" si="1"/>
        <v>506.2114944079683</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16039</v>
      </c>
      <c r="E30" s="249">
        <v>61455</v>
      </c>
      <c r="F30" s="63">
        <f t="shared" si="1"/>
        <v>383.15979799239352</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265.45</v>
      </c>
      <c r="E34" s="249">
        <v>21080</v>
      </c>
      <c r="F34" s="63">
        <f t="shared" si="1"/>
        <v>7941.2318704087393</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1535066.16</v>
      </c>
      <c r="E35" s="81">
        <f t="shared" si="7"/>
        <v>486177.63</v>
      </c>
      <c r="F35" s="63">
        <f t="shared" si="1"/>
        <v>31.671444701771033</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114592.48999999999</v>
      </c>
      <c r="E36" s="81">
        <f t="shared" si="8"/>
        <v>217356.24</v>
      </c>
      <c r="F36" s="63">
        <f t="shared" si="1"/>
        <v>189.67756089426103</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38869.760000000002</v>
      </c>
      <c r="E37" s="249">
        <v>34563.21</v>
      </c>
      <c r="F37" s="63">
        <f t="shared" si="1"/>
        <v>88.920564469654551</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75722.73</v>
      </c>
      <c r="E38" s="249">
        <v>182793.03</v>
      </c>
      <c r="F38" s="63">
        <f t="shared" si="1"/>
        <v>241.39783391327811</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3186.54</v>
      </c>
      <c r="E39" s="81">
        <f t="shared" si="9"/>
        <v>7650</v>
      </c>
      <c r="F39" s="63">
        <f t="shared" si="1"/>
        <v>240.07230412924363</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3186.54</v>
      </c>
      <c r="E40" s="249">
        <v>7650</v>
      </c>
      <c r="F40" s="63">
        <f t="shared" si="1"/>
        <v>240.07230412924363</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3536.1099999999997</v>
      </c>
      <c r="E43" s="81">
        <f t="shared" si="10"/>
        <v>41055</v>
      </c>
      <c r="F43" s="63">
        <f t="shared" si="1"/>
        <v>1161.0215745550904</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3500.74</v>
      </c>
      <c r="E45" s="249">
        <v>18700</v>
      </c>
      <c r="F45" s="63">
        <f t="shared" si="1"/>
        <v>534.17277489902131</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35.369999999999997</v>
      </c>
      <c r="E48" s="249">
        <v>22355</v>
      </c>
      <c r="F48" s="63" t="str">
        <f t="shared" si="1"/>
        <v>&gt;&gt;100</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1382239.06</v>
      </c>
      <c r="E54" s="81">
        <f t="shared" si="12"/>
        <v>180179.95</v>
      </c>
      <c r="F54" s="63">
        <f t="shared" si="1"/>
        <v>13.035368136681075</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1382239.06</v>
      </c>
      <c r="E55" s="249">
        <v>180179.95</v>
      </c>
      <c r="F55" s="63">
        <f t="shared" si="1"/>
        <v>13.035368136681075</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6973.63</v>
      </c>
      <c r="E60" s="249">
        <v>7600</v>
      </c>
      <c r="F60" s="63">
        <f t="shared" si="1"/>
        <v>108.98197925614063</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v>24538.33</v>
      </c>
      <c r="E74" s="249">
        <v>32336.44</v>
      </c>
      <c r="F74" s="63">
        <f t="shared" si="1"/>
        <v>131.77930201444025</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12291.720000000001</v>
      </c>
      <c r="E75" s="81">
        <f t="shared" si="15"/>
        <v>8760</v>
      </c>
      <c r="F75" s="63">
        <f t="shared" si="1"/>
        <v>71.26748738174966</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v>5230.92</v>
      </c>
      <c r="E76" s="249">
        <v>4460</v>
      </c>
      <c r="F76" s="63">
        <f t="shared" si="1"/>
        <v>85.262248323430683</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v>7060.8</v>
      </c>
      <c r="E78" s="249">
        <v>4300</v>
      </c>
      <c r="F78" s="63">
        <f t="shared" si="1"/>
        <v>60.899614774529795</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99915.07</v>
      </c>
      <c r="E82" s="81">
        <f t="shared" si="16"/>
        <v>75064.59</v>
      </c>
      <c r="F82" s="63">
        <f t="shared" si="1"/>
        <v>75.128396547187521</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v>1750.39</v>
      </c>
      <c r="E83" s="249">
        <v>1560.47</v>
      </c>
      <c r="F83" s="63">
        <f t="shared" si="1"/>
        <v>89.149846605613604</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v>58327.16</v>
      </c>
      <c r="E84" s="249">
        <v>7610.12</v>
      </c>
      <c r="F84" s="63">
        <f t="shared" si="1"/>
        <v>13.047300777202251</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v>1103.0899999999999</v>
      </c>
      <c r="E85" s="249">
        <v>1354</v>
      </c>
      <c r="F85" s="63">
        <f t="shared" si="1"/>
        <v>122.74610412568332</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v>33194.99</v>
      </c>
      <c r="E86" s="249">
        <v>21340</v>
      </c>
      <c r="F86" s="63">
        <f t="shared" si="1"/>
        <v>64.286809545657349</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5539.44</v>
      </c>
      <c r="E88" s="249">
        <v>43200</v>
      </c>
      <c r="F88" s="63">
        <f t="shared" si="1"/>
        <v>779.86222434036665</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9233.41</v>
      </c>
      <c r="E89" s="81">
        <f t="shared" si="17"/>
        <v>12112.32</v>
      </c>
      <c r="F89" s="63">
        <f t="shared" si="1"/>
        <v>131.17927179666017</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9233.41</v>
      </c>
      <c r="E106" s="249">
        <v>12112.32</v>
      </c>
      <c r="F106" s="63">
        <f t="shared" si="1"/>
        <v>131.17927179666017</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28983.16</v>
      </c>
      <c r="E107" s="81">
        <f t="shared" si="21"/>
        <v>29986.32</v>
      </c>
      <c r="F107" s="63">
        <f t="shared" si="1"/>
        <v>103.46118228654156</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28983.16</v>
      </c>
      <c r="E109" s="249">
        <v>29986.32</v>
      </c>
      <c r="F109" s="63">
        <f t="shared" si="1"/>
        <v>103.46118228654156</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236918.39</v>
      </c>
      <c r="E114" s="81">
        <f t="shared" si="22"/>
        <v>309553.05</v>
      </c>
      <c r="F114" s="63">
        <f t="shared" si="1"/>
        <v>130.65809285636288</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210215.30000000002</v>
      </c>
      <c r="E115" s="81">
        <f t="shared" si="23"/>
        <v>274032.05</v>
      </c>
      <c r="F115" s="63">
        <f t="shared" si="1"/>
        <v>130.35780459367132</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202196.89</v>
      </c>
      <c r="E116" s="249">
        <v>257619.85</v>
      </c>
      <c r="F116" s="63">
        <f t="shared" si="1"/>
        <v>127.41039192046919</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8018.41</v>
      </c>
      <c r="E117" s="249">
        <v>16412.2</v>
      </c>
      <c r="F117" s="63">
        <f t="shared" si="1"/>
        <v>204.68147675162533</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26703.09</v>
      </c>
      <c r="E118" s="81">
        <f t="shared" si="24"/>
        <v>35521</v>
      </c>
      <c r="F118" s="63">
        <f t="shared" si="1"/>
        <v>133.02205849585198</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26703.09</v>
      </c>
      <c r="E120" s="249">
        <v>35521</v>
      </c>
      <c r="F120" s="63">
        <f t="shared" si="1"/>
        <v>133.02205849585198</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16061.66</v>
      </c>
      <c r="E129" s="81">
        <f t="shared" si="26"/>
        <v>32869.85</v>
      </c>
      <c r="F129" s="63">
        <f t="shared" si="1"/>
        <v>204.64790065285902</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597.5</v>
      </c>
      <c r="E135" s="249">
        <v>7015.47</v>
      </c>
      <c r="F135" s="63">
        <f t="shared" si="1"/>
        <v>1174.137238493724</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11564.16</v>
      </c>
      <c r="E138" s="249">
        <v>17653.12</v>
      </c>
      <c r="F138" s="63">
        <f t="shared" si="1"/>
        <v>152.65371630970168</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3900</v>
      </c>
      <c r="E140" s="249">
        <v>8201.26</v>
      </c>
      <c r="F140" s="63">
        <f t="shared" si="1"/>
        <v>210.28871794871799</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2165263.08</v>
      </c>
      <c r="E141" s="106">
        <f t="shared" si="28"/>
        <v>1332136.29</v>
      </c>
      <c r="F141" s="82">
        <f t="shared" si="1"/>
        <v>61.523068596357355</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A2" sqref="A2:E2"/>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A2" sqref="A2:D2"/>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241619.61</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1336708.26</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924019.91</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352568.51</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467136.73</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12623.4</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777.27</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85996</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4918</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412688.35</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1344940.79</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907067.33000000007</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343638.66</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458682.88</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12485.24</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1068.77</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86293.78</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4898</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417237.42</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20636.04</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20636.04</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233387.08000000007</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233387.08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73456.87</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159930.21</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opLeftCell="A113"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37695</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5</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KASAX</cp:lastModifiedBy>
  <cp:lastPrinted>2025-02-28T13:50:24Z</cp:lastPrinted>
  <dcterms:created xsi:type="dcterms:W3CDTF">2022-04-01T05:14:30Z</dcterms:created>
  <dcterms:modified xsi:type="dcterms:W3CDTF">2025-02-28T13:50:46Z</dcterms:modified>
</cp:coreProperties>
</file>