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1b Posebni dio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1" i="1"/>
  <c r="G610"/>
  <c r="G609"/>
  <c r="G608"/>
  <c r="F607"/>
  <c r="G607" s="1"/>
  <c r="E607"/>
  <c r="G606"/>
  <c r="G605"/>
  <c r="E605"/>
  <c r="G604"/>
  <c r="E604"/>
  <c r="G603"/>
  <c r="E603"/>
  <c r="G602"/>
  <c r="E602"/>
  <c r="G601"/>
  <c r="G600"/>
  <c r="G599"/>
  <c r="E599"/>
  <c r="G598"/>
  <c r="E598"/>
  <c r="G597"/>
  <c r="F596"/>
  <c r="G596" s="1"/>
  <c r="G584" s="1"/>
  <c r="E596"/>
  <c r="G595"/>
  <c r="G594"/>
  <c r="G593"/>
  <c r="G592"/>
  <c r="G591"/>
  <c r="G590"/>
  <c r="G589"/>
  <c r="F588"/>
  <c r="G588" s="1"/>
  <c r="E588"/>
  <c r="G587"/>
  <c r="G586"/>
  <c r="G585"/>
  <c r="F584"/>
  <c r="E584"/>
  <c r="E583" s="1"/>
  <c r="E31" s="1"/>
  <c r="F583"/>
  <c r="G582"/>
  <c r="E581"/>
  <c r="G581" s="1"/>
  <c r="G580"/>
  <c r="G579"/>
  <c r="G578"/>
  <c r="G577"/>
  <c r="E576"/>
  <c r="G576" s="1"/>
  <c r="G575"/>
  <c r="G574"/>
  <c r="E573"/>
  <c r="G573" s="1"/>
  <c r="E572"/>
  <c r="G572" s="1"/>
  <c r="E571"/>
  <c r="G571" s="1"/>
  <c r="G570"/>
  <c r="F569"/>
  <c r="E569"/>
  <c r="F568"/>
  <c r="E568"/>
  <c r="G567"/>
  <c r="E566"/>
  <c r="G566" s="1"/>
  <c r="E565"/>
  <c r="G565" s="1"/>
  <c r="G564"/>
  <c r="G562"/>
  <c r="E561"/>
  <c r="G561" s="1"/>
  <c r="E560"/>
  <c r="G560" s="1"/>
  <c r="G559"/>
  <c r="G557"/>
  <c r="E556"/>
  <c r="G556" s="1"/>
  <c r="E555"/>
  <c r="G555" s="1"/>
  <c r="G554"/>
  <c r="F553"/>
  <c r="E553"/>
  <c r="G553" s="1"/>
  <c r="F552"/>
  <c r="G551"/>
  <c r="E550"/>
  <c r="G550" s="1"/>
  <c r="E549"/>
  <c r="G549" s="1"/>
  <c r="G548"/>
  <c r="F547"/>
  <c r="E547"/>
  <c r="G547" s="1"/>
  <c r="G546"/>
  <c r="G545"/>
  <c r="E545"/>
  <c r="G544"/>
  <c r="E544"/>
  <c r="G543"/>
  <c r="F542"/>
  <c r="G542" s="1"/>
  <c r="E542"/>
  <c r="G541"/>
  <c r="E540"/>
  <c r="G540" s="1"/>
  <c r="E539"/>
  <c r="G539" s="1"/>
  <c r="G538"/>
  <c r="F537"/>
  <c r="E537"/>
  <c r="G537" s="1"/>
  <c r="G536"/>
  <c r="G535"/>
  <c r="G534"/>
  <c r="G533"/>
  <c r="E532"/>
  <c r="G532" s="1"/>
  <c r="F531"/>
  <c r="G530"/>
  <c r="E529"/>
  <c r="G529" s="1"/>
  <c r="E528"/>
  <c r="G528" s="1"/>
  <c r="G527"/>
  <c r="F526"/>
  <c r="E526"/>
  <c r="G526" s="1"/>
  <c r="G525" s="1"/>
  <c r="G24" s="1"/>
  <c r="F525"/>
  <c r="G524"/>
  <c r="E523"/>
  <c r="G523" s="1"/>
  <c r="E522"/>
  <c r="G522" s="1"/>
  <c r="G521"/>
  <c r="G520"/>
  <c r="G518"/>
  <c r="G517"/>
  <c r="G516"/>
  <c r="G515"/>
  <c r="F514"/>
  <c r="G514" s="1"/>
  <c r="E514"/>
  <c r="G513"/>
  <c r="G512"/>
  <c r="G511"/>
  <c r="G510"/>
  <c r="G509"/>
  <c r="G508"/>
  <c r="G507"/>
  <c r="G506"/>
  <c r="G505"/>
  <c r="G504"/>
  <c r="G503"/>
  <c r="G502"/>
  <c r="G501"/>
  <c r="G500"/>
  <c r="F499"/>
  <c r="E499"/>
  <c r="G499" s="1"/>
  <c r="G498"/>
  <c r="G497"/>
  <c r="E497"/>
  <c r="G496"/>
  <c r="E496"/>
  <c r="G495"/>
  <c r="E494"/>
  <c r="G494" s="1"/>
  <c r="G493"/>
  <c r="G492"/>
  <c r="G491"/>
  <c r="G490"/>
  <c r="G489"/>
  <c r="G488"/>
  <c r="E487"/>
  <c r="G487" s="1"/>
  <c r="E486"/>
  <c r="G486" s="1"/>
  <c r="G485"/>
  <c r="G482"/>
  <c r="G481"/>
  <c r="E481"/>
  <c r="G480"/>
  <c r="E480"/>
  <c r="G479"/>
  <c r="E478"/>
  <c r="G478" s="1"/>
  <c r="G472" s="1"/>
  <c r="G22" s="1"/>
  <c r="G477"/>
  <c r="G476"/>
  <c r="G475"/>
  <c r="G474"/>
  <c r="G473"/>
  <c r="F472"/>
  <c r="E472"/>
  <c r="G471"/>
  <c r="G470"/>
  <c r="G469"/>
  <c r="G468"/>
  <c r="F467"/>
  <c r="G467" s="1"/>
  <c r="G466"/>
  <c r="G465"/>
  <c r="E465"/>
  <c r="G464"/>
  <c r="E464"/>
  <c r="G463"/>
  <c r="F462"/>
  <c r="G462" s="1"/>
  <c r="E462"/>
  <c r="G461"/>
  <c r="E460"/>
  <c r="G460" s="1"/>
  <c r="E459"/>
  <c r="G459" s="1"/>
  <c r="G458"/>
  <c r="F457"/>
  <c r="E457"/>
  <c r="G457" s="1"/>
  <c r="G456"/>
  <c r="G455"/>
  <c r="E455"/>
  <c r="G454"/>
  <c r="E454"/>
  <c r="G453"/>
  <c r="F452"/>
  <c r="G452" s="1"/>
  <c r="G451" s="1"/>
  <c r="G21" s="1"/>
  <c r="E452"/>
  <c r="E451"/>
  <c r="G450"/>
  <c r="G449"/>
  <c r="E449"/>
  <c r="G448"/>
  <c r="E448"/>
  <c r="G447"/>
  <c r="E446"/>
  <c r="G446" s="1"/>
  <c r="G445" s="1"/>
  <c r="G20" s="1"/>
  <c r="F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E428"/>
  <c r="G427"/>
  <c r="E427"/>
  <c r="G426"/>
  <c r="E425"/>
  <c r="G425" s="1"/>
  <c r="G424" s="1"/>
  <c r="G19" s="1"/>
  <c r="F424"/>
  <c r="G423"/>
  <c r="E422"/>
  <c r="G422" s="1"/>
  <c r="E421"/>
  <c r="G421" s="1"/>
  <c r="G420"/>
  <c r="F419"/>
  <c r="E419"/>
  <c r="G419" s="1"/>
  <c r="G418" s="1"/>
  <c r="G18" s="1"/>
  <c r="F418"/>
  <c r="G417"/>
  <c r="G416"/>
  <c r="G415"/>
  <c r="G414"/>
  <c r="G413"/>
  <c r="G412"/>
  <c r="G411"/>
  <c r="E411"/>
  <c r="G410"/>
  <c r="E410"/>
  <c r="G409"/>
  <c r="E408"/>
  <c r="G408" s="1"/>
  <c r="G407"/>
  <c r="G406"/>
  <c r="G405"/>
  <c r="G404"/>
  <c r="F403"/>
  <c r="G403" s="1"/>
  <c r="E403"/>
  <c r="G402"/>
  <c r="G401"/>
  <c r="G400"/>
  <c r="G399"/>
  <c r="G398"/>
  <c r="G397"/>
  <c r="G396"/>
  <c r="G395"/>
  <c r="G394"/>
  <c r="G393"/>
  <c r="G392"/>
  <c r="E391"/>
  <c r="G391" s="1"/>
  <c r="E390"/>
  <c r="G390" s="1"/>
  <c r="G389"/>
  <c r="G387"/>
  <c r="E386"/>
  <c r="G386" s="1"/>
  <c r="E385"/>
  <c r="G385" s="1"/>
  <c r="G384"/>
  <c r="G382"/>
  <c r="G381"/>
  <c r="G380"/>
  <c r="E380"/>
  <c r="G379"/>
  <c r="E379"/>
  <c r="G378"/>
  <c r="E377"/>
  <c r="G377" s="1"/>
  <c r="F376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E358"/>
  <c r="G357"/>
  <c r="E357"/>
  <c r="G356"/>
  <c r="E355"/>
  <c r="G355" s="1"/>
  <c r="G354"/>
  <c r="G353"/>
  <c r="E353"/>
  <c r="G352"/>
  <c r="E352"/>
  <c r="G351"/>
  <c r="F350"/>
  <c r="G350" s="1"/>
  <c r="E350"/>
  <c r="G349"/>
  <c r="G348"/>
  <c r="G347"/>
  <c r="G346"/>
  <c r="G345"/>
  <c r="G344"/>
  <c r="G343"/>
  <c r="G342"/>
  <c r="G341"/>
  <c r="G340"/>
  <c r="F339"/>
  <c r="E339"/>
  <c r="G339" s="1"/>
  <c r="G338"/>
  <c r="G337"/>
  <c r="E337"/>
  <c r="G336"/>
  <c r="E336"/>
  <c r="G335"/>
  <c r="E334"/>
  <c r="G334" s="1"/>
  <c r="G333"/>
  <c r="G332"/>
  <c r="G331"/>
  <c r="G330"/>
  <c r="G329"/>
  <c r="G328"/>
  <c r="E327"/>
  <c r="G327" s="1"/>
  <c r="E326"/>
  <c r="G326" s="1"/>
  <c r="G325"/>
  <c r="G323"/>
  <c r="G322"/>
  <c r="G321"/>
  <c r="G320"/>
  <c r="G319"/>
  <c r="G318"/>
  <c r="G317"/>
  <c r="E317"/>
  <c r="G316"/>
  <c r="E316"/>
  <c r="G315"/>
  <c r="E315"/>
  <c r="G314"/>
  <c r="E314"/>
  <c r="G313"/>
  <c r="G312"/>
  <c r="G311"/>
  <c r="G310"/>
  <c r="G309"/>
  <c r="G308"/>
  <c r="G307"/>
  <c r="G306"/>
  <c r="G304"/>
  <c r="G303"/>
  <c r="G302"/>
  <c r="G301"/>
  <c r="G300"/>
  <c r="G299"/>
  <c r="G298"/>
  <c r="G297"/>
  <c r="G296"/>
  <c r="G295"/>
  <c r="G294"/>
  <c r="G293"/>
  <c r="E293"/>
  <c r="G292"/>
  <c r="E292"/>
  <c r="G291"/>
  <c r="F290"/>
  <c r="G290" s="1"/>
  <c r="G289" s="1"/>
  <c r="G15" s="1"/>
  <c r="E290"/>
  <c r="E289"/>
  <c r="G287"/>
  <c r="G286"/>
  <c r="E286"/>
  <c r="G285"/>
  <c r="E285"/>
  <c r="G284"/>
  <c r="E283"/>
  <c r="G283" s="1"/>
  <c r="G282" s="1"/>
  <c r="G14" s="1"/>
  <c r="F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E265"/>
  <c r="G264"/>
  <c r="E264"/>
  <c r="G263"/>
  <c r="F262"/>
  <c r="G262" s="1"/>
  <c r="E262"/>
  <c r="G258"/>
  <c r="E257"/>
  <c r="G257" s="1"/>
  <c r="E256"/>
  <c r="G256" s="1"/>
  <c r="G255"/>
  <c r="F254"/>
  <c r="E254"/>
  <c r="G254" s="1"/>
  <c r="G253"/>
  <c r="G252"/>
  <c r="G251"/>
  <c r="G250"/>
  <c r="G249"/>
  <c r="G248"/>
  <c r="G247"/>
  <c r="G246"/>
  <c r="G245"/>
  <c r="G244"/>
  <c r="F243"/>
  <c r="G242"/>
  <c r="G241"/>
  <c r="G240"/>
  <c r="G239"/>
  <c r="G238"/>
  <c r="E238"/>
  <c r="G237"/>
  <c r="G236"/>
  <c r="G235"/>
  <c r="G234"/>
  <c r="G233"/>
  <c r="G232"/>
  <c r="G231"/>
  <c r="G230"/>
  <c r="G229"/>
  <c r="G228"/>
  <c r="G227"/>
  <c r="G226"/>
  <c r="G225"/>
  <c r="G224"/>
  <c r="G223"/>
  <c r="G219"/>
  <c r="G218"/>
  <c r="G217"/>
  <c r="G216"/>
  <c r="G215"/>
  <c r="G214"/>
  <c r="G213"/>
  <c r="G212"/>
  <c r="G211"/>
  <c r="G210"/>
  <c r="G208"/>
  <c r="G207"/>
  <c r="G206"/>
  <c r="G205"/>
  <c r="E204"/>
  <c r="G204" s="1"/>
  <c r="G203"/>
  <c r="G202"/>
  <c r="E201"/>
  <c r="G201" s="1"/>
  <c r="E200"/>
  <c r="G200" s="1"/>
  <c r="G199"/>
  <c r="G197"/>
  <c r="E196"/>
  <c r="G196" s="1"/>
  <c r="E195"/>
  <c r="G195" s="1"/>
  <c r="G194"/>
  <c r="G193"/>
  <c r="G192"/>
  <c r="G191"/>
  <c r="E191"/>
  <c r="G190"/>
  <c r="E190"/>
  <c r="G189"/>
  <c r="F188"/>
  <c r="G188" s="1"/>
  <c r="E188"/>
  <c r="G187"/>
  <c r="G186"/>
  <c r="G185"/>
  <c r="G184"/>
  <c r="G183"/>
  <c r="G180"/>
  <c r="G179"/>
  <c r="E178"/>
  <c r="G178" s="1"/>
  <c r="G177"/>
  <c r="G175"/>
  <c r="G174"/>
  <c r="G173"/>
  <c r="G172"/>
  <c r="G171"/>
  <c r="E171"/>
  <c r="G170"/>
  <c r="G169"/>
  <c r="G168"/>
  <c r="G167"/>
  <c r="G166"/>
  <c r="G165"/>
  <c r="G164"/>
  <c r="G163"/>
  <c r="G162"/>
  <c r="G161"/>
  <c r="G160"/>
  <c r="G159"/>
  <c r="G158"/>
  <c r="E158"/>
  <c r="G157"/>
  <c r="E157"/>
  <c r="G156"/>
  <c r="E156"/>
  <c r="G155"/>
  <c r="G154"/>
  <c r="G153"/>
  <c r="G152"/>
  <c r="G151"/>
  <c r="G150"/>
  <c r="G149"/>
  <c r="E148"/>
  <c r="G148" s="1"/>
  <c r="E147"/>
  <c r="G147" s="1"/>
  <c r="G146"/>
  <c r="G145"/>
  <c r="G144"/>
  <c r="G143"/>
  <c r="E142"/>
  <c r="G142" s="1"/>
  <c r="G141"/>
  <c r="G140"/>
  <c r="G139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6"/>
  <c r="G105"/>
  <c r="G104"/>
  <c r="G103"/>
  <c r="E102"/>
  <c r="G102" s="1"/>
  <c r="G101"/>
  <c r="G100"/>
  <c r="E100"/>
  <c r="G99"/>
  <c r="E99"/>
  <c r="G98"/>
  <c r="E97"/>
  <c r="G97" s="1"/>
  <c r="G96"/>
  <c r="G95"/>
  <c r="G94"/>
  <c r="G93"/>
  <c r="G92"/>
  <c r="G90"/>
  <c r="G89"/>
  <c r="G88"/>
  <c r="G87"/>
  <c r="G86"/>
  <c r="G85"/>
  <c r="G84"/>
  <c r="E84"/>
  <c r="G83"/>
  <c r="E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E58"/>
  <c r="G57"/>
  <c r="F56"/>
  <c r="G56" s="1"/>
  <c r="E56"/>
  <c r="G54"/>
  <c r="G53"/>
  <c r="G52"/>
  <c r="G51"/>
  <c r="G50"/>
  <c r="G49"/>
  <c r="G48"/>
  <c r="E47"/>
  <c r="G47" s="1"/>
  <c r="G46"/>
  <c r="G44"/>
  <c r="E43"/>
  <c r="G43" s="1"/>
  <c r="E42"/>
  <c r="G42" s="1"/>
  <c r="G41"/>
  <c r="F38"/>
  <c r="E38"/>
  <c r="F37"/>
  <c r="E37"/>
  <c r="F32"/>
  <c r="E32"/>
  <c r="A32"/>
  <c r="F31"/>
  <c r="A31"/>
  <c r="F29"/>
  <c r="E29"/>
  <c r="A29"/>
  <c r="F28"/>
  <c r="E28"/>
  <c r="A28"/>
  <c r="F26"/>
  <c r="A26"/>
  <c r="F25"/>
  <c r="A25"/>
  <c r="F24"/>
  <c r="A24"/>
  <c r="A23"/>
  <c r="F22"/>
  <c r="E22"/>
  <c r="A22"/>
  <c r="E21"/>
  <c r="A21"/>
  <c r="F20"/>
  <c r="A20"/>
  <c r="F19"/>
  <c r="A19"/>
  <c r="F18"/>
  <c r="A18"/>
  <c r="F17"/>
  <c r="A17"/>
  <c r="A16"/>
  <c r="E15"/>
  <c r="A15"/>
  <c r="F14"/>
  <c r="A14"/>
  <c r="F13"/>
  <c r="A13"/>
  <c r="A12"/>
  <c r="A11"/>
  <c r="A10"/>
  <c r="G8"/>
  <c r="F8"/>
  <c r="A8"/>
  <c r="G583" l="1"/>
  <c r="G31" s="1"/>
  <c r="G38"/>
  <c r="G32"/>
  <c r="G569"/>
  <c r="G29" s="1"/>
  <c r="G568"/>
  <c r="G243"/>
  <c r="G13" s="1"/>
  <c r="G531"/>
  <c r="G25" s="1"/>
  <c r="F39"/>
  <c r="E40"/>
  <c r="E45"/>
  <c r="G45" s="1"/>
  <c r="F138"/>
  <c r="F12" s="1"/>
  <c r="E176"/>
  <c r="E198"/>
  <c r="G198" s="1"/>
  <c r="E243"/>
  <c r="E13" s="1"/>
  <c r="E282"/>
  <c r="E14" s="1"/>
  <c r="F289"/>
  <c r="F15" s="1"/>
  <c r="F305"/>
  <c r="F16" s="1"/>
  <c r="E324"/>
  <c r="E383"/>
  <c r="G383" s="1"/>
  <c r="G376" s="1"/>
  <c r="G17" s="1"/>
  <c r="E388"/>
  <c r="G388" s="1"/>
  <c r="E418"/>
  <c r="E18" s="1"/>
  <c r="E424"/>
  <c r="E19" s="1"/>
  <c r="E445"/>
  <c r="E20" s="1"/>
  <c r="F451"/>
  <c r="F21" s="1"/>
  <c r="F483"/>
  <c r="F23" s="1"/>
  <c r="E484"/>
  <c r="E525"/>
  <c r="E24" s="1"/>
  <c r="E531"/>
  <c r="E25" s="1"/>
  <c r="E558"/>
  <c r="G558" s="1"/>
  <c r="G552" s="1"/>
  <c r="G26" s="1"/>
  <c r="E563"/>
  <c r="G563" s="1"/>
  <c r="G484" l="1"/>
  <c r="G483" s="1"/>
  <c r="G23" s="1"/>
  <c r="E483"/>
  <c r="E23" s="1"/>
  <c r="G40"/>
  <c r="G39" s="1"/>
  <c r="E39"/>
  <c r="E376"/>
  <c r="E17" s="1"/>
  <c r="G324"/>
  <c r="G305" s="1"/>
  <c r="G16" s="1"/>
  <c r="E305"/>
  <c r="E16" s="1"/>
  <c r="G176"/>
  <c r="G138" s="1"/>
  <c r="G12" s="1"/>
  <c r="E138"/>
  <c r="E12" s="1"/>
  <c r="F36"/>
  <c r="F10" s="1"/>
  <c r="F11"/>
  <c r="G28"/>
  <c r="G37"/>
  <c r="E552"/>
  <c r="E26" s="1"/>
  <c r="G36" l="1"/>
  <c r="G10" s="1"/>
  <c r="G11"/>
  <c r="E36"/>
  <c r="E11"/>
  <c r="E35" l="1"/>
  <c r="E8" s="1"/>
  <c r="E10"/>
</calcChain>
</file>

<file path=xl/sharedStrings.xml><?xml version="1.0" encoding="utf-8"?>
<sst xmlns="http://schemas.openxmlformats.org/spreadsheetml/2006/main" count="973" uniqueCount="241">
  <si>
    <t xml:space="preserve">OPĆINA MIHOVLJAN </t>
  </si>
  <si>
    <t xml:space="preserve"> </t>
  </si>
  <si>
    <t>POSEBNI DIO</t>
  </si>
  <si>
    <t>I. IZMJENE I DOPUNE PRORAČUNA OPĆINE MIHOVLJAN ZA 2021.G.</t>
  </si>
  <si>
    <t xml:space="preserve">  </t>
  </si>
  <si>
    <t>RASHODI/IZDACI PO ORGANIZACIJSKOJ I PROGRAMSKOJ KLASIFIKACIJI</t>
  </si>
  <si>
    <t>Planirano 2021</t>
  </si>
  <si>
    <t>I. izmjena i dopuna</t>
  </si>
  <si>
    <t>Razlika</t>
  </si>
  <si>
    <t xml:space="preserve">Pozicija     Broj konta    Vrsta rashoda i izdataka </t>
  </si>
  <si>
    <t>Klas.</t>
  </si>
  <si>
    <t>GLAVA: 00102 JEDINSTVENI UPRAVNI ODJEL</t>
  </si>
  <si>
    <t>GLAVA: 00103 DJEČJI VRTIĆ</t>
  </si>
  <si>
    <t xml:space="preserve">PROGRAM: 1001 RAZVOJ ZAJEDNICE  </t>
  </si>
  <si>
    <t>Aktivnost: A100101 Pomoć obiteljima  za svako rođeno dijete</t>
  </si>
  <si>
    <t>Izvor financiranja: 11, Opći prihodi i primici</t>
  </si>
  <si>
    <t xml:space="preserve">Rashodi poslovanja </t>
  </si>
  <si>
    <t>104</t>
  </si>
  <si>
    <t xml:space="preserve">Naknade građanima i kućanstvima </t>
  </si>
  <si>
    <t xml:space="preserve">Ostale  naknade građanima i kućanstvima </t>
  </si>
  <si>
    <t>Aktivnost: A100103 Tekuće donacije udrugama</t>
  </si>
  <si>
    <t>Izvor financiranja: 11 Opći prihodi i primici</t>
  </si>
  <si>
    <t xml:space="preserve">08 </t>
  </si>
  <si>
    <t xml:space="preserve">Donacije i ostali rashodi </t>
  </si>
  <si>
    <t xml:space="preserve">Tekuće donacije </t>
  </si>
  <si>
    <t xml:space="preserve">Aktivnost: A100104 Udruga gradova i općina </t>
  </si>
  <si>
    <t>011</t>
  </si>
  <si>
    <t>Aktivnost: A100105 Lokalna akcijska grupa - LAG</t>
  </si>
  <si>
    <t xml:space="preserve">Ostali nespomenuti rashodi poslovanja </t>
  </si>
  <si>
    <t>Aktivnost: A100105 Stari grad - uređenje zemljišta</t>
  </si>
  <si>
    <t>Izvor financiranja: 11 Opći prihodi i primici,</t>
  </si>
  <si>
    <t>062</t>
  </si>
  <si>
    <t xml:space="preserve">Materijalni rashodi </t>
  </si>
  <si>
    <t xml:space="preserve">Rashodi za usluge </t>
  </si>
  <si>
    <t xml:space="preserve">Kapitalni projekt: K100101 Izgradnja dječjeg vrtića u Mihovljanu </t>
  </si>
  <si>
    <t>Izvori financiranja: 52 Državni proračun, 11 Opći prihodi i primici, 81 Namjenski primici od zaduživanja</t>
  </si>
  <si>
    <t xml:space="preserve">Rashodi za nabavu nefinancijske imovine </t>
  </si>
  <si>
    <t xml:space="preserve">062 </t>
  </si>
  <si>
    <t xml:space="preserve">Rashodi za nabavu proizvedene dugotrajne  imovine </t>
  </si>
  <si>
    <t xml:space="preserve">Građevinski objekt </t>
  </si>
  <si>
    <t xml:space="preserve">Kapitalni projekt: K100102 Oprema za dječji vrtić u Mihovljanu </t>
  </si>
  <si>
    <t>Izvori financiranja: 11 Opći prihodi i primici, 81 Namjenski primici od zaduživanja</t>
  </si>
  <si>
    <t xml:space="preserve">Rashodi za nabavu proizvedene dugotrajne imovine </t>
  </si>
  <si>
    <t xml:space="preserve">Kapitalni projekt: K100103 Dječja igrališta sa igralama i spravama </t>
  </si>
  <si>
    <t xml:space="preserve">Izvori financiranja: 52 Prihodi iz Državnog proračuna </t>
  </si>
  <si>
    <t>Kapitalni projekt: K100104 Zemljište</t>
  </si>
  <si>
    <t xml:space="preserve">Rashodi za nabavu imovine </t>
  </si>
  <si>
    <t xml:space="preserve">Materijalna imovina </t>
  </si>
  <si>
    <t xml:space="preserve">Kapitalni projekt: K100105 Projekti i geodezija </t>
  </si>
  <si>
    <t xml:space="preserve">Izvor financiranja: 11 Opći prihodi i primici, 52 Prihodi iz državnog proračuna </t>
  </si>
  <si>
    <t xml:space="preserve">Nematerijalna imovina </t>
  </si>
  <si>
    <t xml:space="preserve">Kapitalni projekt: K100106 Donacija DVD Mihovljan za građ.građ.jav. i dr. namjene </t>
  </si>
  <si>
    <t>Kapitalni projekt: K100107 Održavanje postojećih, nerazvrstanih cesta na pod. Mihovljana - asfaltiranje</t>
  </si>
  <si>
    <t>Izvor financiranja: 11 Opći prihodi i primici, 52 Prihodi iz državnog proračuana</t>
  </si>
  <si>
    <t xml:space="preserve">Građevinski objekti </t>
  </si>
  <si>
    <t xml:space="preserve">Kapitalni projekt: K100108 Nogostup i oborinska odvodnja </t>
  </si>
  <si>
    <t xml:space="preserve">Izvor financiranja: 11 Opći prihodi i primici, 52 Prihodi iz državnog proračuna, 51 Prihodi iz Županijskog proračuna  </t>
  </si>
  <si>
    <t xml:space="preserve">Kapitalni projekt: K100109 Javna rasvjeta </t>
  </si>
  <si>
    <t>Izvor financiranja: 11 Opći prihodi i primici, 31 Vlasititi izvori</t>
  </si>
  <si>
    <t xml:space="preserve">Rashodi za nabavu nefinancijske dugotrajne imovine </t>
  </si>
  <si>
    <t>Kapitalni projekt: K100110 Športske prostorije u općinskoj zgradi Mihovljan</t>
  </si>
  <si>
    <t>Kapitalni projekt: K100111 Centar Mihovljana/kraj škole, vrtića, dj. Igrališta i most</t>
  </si>
  <si>
    <t xml:space="preserve">Kapitalni projekt: K100112 Zagorski vodovod - Sufinanciranje izgradnje vodnih građevina </t>
  </si>
  <si>
    <t xml:space="preserve">Kapitalne donacije </t>
  </si>
  <si>
    <t>Kapitalni projekt: K100113 Rekonstrukcija društvenog doma u Mihovljanu</t>
  </si>
  <si>
    <t xml:space="preserve">Izvor financiranja: 11 Opći prihodi i primici, 52 Pomoći iz državnog proračuna </t>
  </si>
  <si>
    <t>Kapitalni projekt: K100114 Kupnja građevine</t>
  </si>
  <si>
    <t>Program: 1004 JAVNA UPRAVA I ADMINISTRACIJA</t>
  </si>
  <si>
    <t xml:space="preserve">Aktivnost: A100401 Materijalni rashodi i rashodi za usluge </t>
  </si>
  <si>
    <t>Rashodi poslovanja</t>
  </si>
  <si>
    <t>Materijalni rashodi</t>
  </si>
  <si>
    <t xml:space="preserve">Rashodi za materijal i energiju </t>
  </si>
  <si>
    <t xml:space="preserve">Aktivnost: A100402 Ostali nespomenuti izdaci </t>
  </si>
  <si>
    <t xml:space="preserve">Aktivnost: A100403 Intelektualne i osobne usluge  </t>
  </si>
  <si>
    <t xml:space="preserve">Izvor financiranja: 11, Opći prihodi i primici </t>
  </si>
  <si>
    <t>Aktivnost, A100104 Financijski rashodi</t>
  </si>
  <si>
    <t xml:space="preserve">Financijski rashodi </t>
  </si>
  <si>
    <t>Kamate za primljene kredite</t>
  </si>
  <si>
    <t xml:space="preserve">Ostali financijski rashodi </t>
  </si>
  <si>
    <t>Aktivnost: A100405 Naknade osobama izvan radnog odnosa</t>
  </si>
  <si>
    <t xml:space="preserve">Izvor financiranja: 11 Opći prihodi i primici, 55 Pomoći Zavoda za zapošljavanje  </t>
  </si>
  <si>
    <t xml:space="preserve">Naknade troškova    </t>
  </si>
  <si>
    <t>Aktivnost, A100406 Zakupnine i najamnine</t>
  </si>
  <si>
    <t>Ostali nespomenuti financijski rashodi</t>
  </si>
  <si>
    <t xml:space="preserve">Aktivnost: A100107 Ostali financijski izdaci  </t>
  </si>
  <si>
    <t xml:space="preserve">Izvor financiranja: 11,  Opći prihodi i primici </t>
  </si>
  <si>
    <t>Aktivnost: A100409 Naknada zamjenika načelnika</t>
  </si>
  <si>
    <t>Aktivnost: A100410  Političke stranke - redovito godišnje financiranje</t>
  </si>
  <si>
    <t xml:space="preserve">Ostali rashodi </t>
  </si>
  <si>
    <t>Aktivnost: A100411 Izdaci za lokalne izbore</t>
  </si>
  <si>
    <t xml:space="preserve">Aktivnosti: A100412 Održavanje opreme i osiguranje opreme </t>
  </si>
  <si>
    <t xml:space="preserve">Ostali nespomenuti rashodi </t>
  </si>
  <si>
    <t xml:space="preserve">Aktivnost, A100413 Otplate glavnice za kredit za dječji vrtić u Mihovljanu </t>
  </si>
  <si>
    <t xml:space="preserve">Izdaci za financijsku imovinu i otplatu kredita </t>
  </si>
  <si>
    <t>04</t>
  </si>
  <si>
    <t xml:space="preserve">Izdaci za otplatu glavnice primljenih kredita </t>
  </si>
  <si>
    <t xml:space="preserve">Otplate glavnice kredita </t>
  </si>
  <si>
    <t>Aktivnost, A100414 Usluge promidžbe i informiranja</t>
  </si>
  <si>
    <t>Aktivnost, A100415 Računalne usluge</t>
  </si>
  <si>
    <t>Aktivnost, A100416 Ostale usluge</t>
  </si>
  <si>
    <t>Aktivnost, A100417 Suf. arhivskog centra Popovec</t>
  </si>
  <si>
    <t>Aktivnost, A100418 Tekuća rezerva</t>
  </si>
  <si>
    <t>Izvor financiranja: 11 Opći prihodi i primici, 9 Sredstva iz prethodnih godina</t>
  </si>
  <si>
    <t>Kapitalni projekt: K100401 Nabava nefinancijske imovine</t>
  </si>
  <si>
    <t xml:space="preserve">Izvor financiranja:11 Opći prihodi i primici </t>
  </si>
  <si>
    <t>Postrojenja i oprema</t>
  </si>
  <si>
    <t xml:space="preserve">PROGRAM: 1005  ORGANIZACIJA I PROVOĐENJE ZAŠTITE I SPAŠAVANJA </t>
  </si>
  <si>
    <t>Aktivnost: A100501, DVD Mihovljan</t>
  </si>
  <si>
    <t>032</t>
  </si>
  <si>
    <t xml:space="preserve">Ostali rashodi      </t>
  </si>
  <si>
    <t xml:space="preserve">Aktivnost: A100502, JVP Javna vatrogasna postrojba Krapina </t>
  </si>
  <si>
    <t xml:space="preserve">Aktivnost: A100503, Organizacija i provođenje zaštite i spašavanja-Civilna zaštita </t>
  </si>
  <si>
    <t>036</t>
  </si>
  <si>
    <t xml:space="preserve">Aktivnost: A100504, Hrvatska gorska služba spašavanja HGSS </t>
  </si>
  <si>
    <t>Tekuće donacije HGSS</t>
  </si>
  <si>
    <t xml:space="preserve">Aktivnost: A100505, Dezinfekcija prostorija, zaštitne maske </t>
  </si>
  <si>
    <t>Aktivnost: A100506 Hrvatski crveni križ Zlatar</t>
  </si>
  <si>
    <t xml:space="preserve">107 </t>
  </si>
  <si>
    <t>Donacije i ostali rashodi</t>
  </si>
  <si>
    <t xml:space="preserve">Aktivnost: A100507 Opskrba pitkom vodom DVD </t>
  </si>
  <si>
    <t>063</t>
  </si>
  <si>
    <t>PROGRAM:1006 RAZVOJ I UPR. SUSTAVA VODOOPSKRBE I ZAŠTITE VODA</t>
  </si>
  <si>
    <t>Aktivnost:100601 Uređenje odvodnih jaraka (koji nisu u nadležnosti HR voda)</t>
  </si>
  <si>
    <t xml:space="preserve">066 </t>
  </si>
  <si>
    <t xml:space="preserve">PROGRAM:1007  POTPORA POLJOPRIVREDI  </t>
  </si>
  <si>
    <t>Aktivnost: A100701, Pomoći građanima - za zadržavanje krava i krmača na području opć.</t>
  </si>
  <si>
    <t>042</t>
  </si>
  <si>
    <t>Aktivnost: A100702, Pomoći građanima - za uzgoj kokoši Hrvatica</t>
  </si>
  <si>
    <t>Aktivnost: A100702, Pomoći građanima – izobrazba za rukovanje pesticidima</t>
  </si>
  <si>
    <t xml:space="preserve">PROGRAM:1009 ODRŽAVANJE KOMUNALNE INFRASTRUKTURE </t>
  </si>
  <si>
    <t>Aktivnost: A100901, Održavanje cesta:kameni materijal i prijevoz</t>
  </si>
  <si>
    <t xml:space="preserve">Izvor financiranja: 11 Opći prihodi i primici, 31 Vlasitit izvori, 52 Prihodi iz Županijskog proračuna </t>
  </si>
  <si>
    <t xml:space="preserve">Aktivnost: A100902, Saniranje udarnih jama na ner.cestama i uređ.bankina </t>
  </si>
  <si>
    <t>Izvor financiranja: 11 Opći prihodi i primici, 31 Vlastiti izvori</t>
  </si>
  <si>
    <t>Aktivnost: A100903 Rad strojem</t>
  </si>
  <si>
    <t xml:space="preserve">Aktivnost: A100904 Košnja bankina uz nerazvrstane ceste i zem.u vl.općine </t>
  </si>
  <si>
    <t xml:space="preserve">Aktivnost:A100905 Cijevi za ceste i odvodnju </t>
  </si>
  <si>
    <t>Aktivnost: A100906  Prometni znakovi i putokazi</t>
  </si>
  <si>
    <t xml:space="preserve">Rashodi za materijal energiju </t>
  </si>
  <si>
    <t>Aktivnost: A100907 Izdaci za zimsku službu</t>
  </si>
  <si>
    <t xml:space="preserve">Aktivnost: A100908 Održavanje javne rasvjete – potrošnja i održavanje </t>
  </si>
  <si>
    <t>064</t>
  </si>
  <si>
    <t xml:space="preserve">Aktivnost: A100909 Održavanje groblja i javnih površina </t>
  </si>
  <si>
    <t xml:space="preserve">Izvor financiranja: 11 Opći prihodi i primitaka, 31 Vlastiti izvori </t>
  </si>
  <si>
    <t>066</t>
  </si>
  <si>
    <t xml:space="preserve">Aktivnost: A100910 Tekuće uređenje centra </t>
  </si>
  <si>
    <t>Aktivnost: A100911 Županijska cesta - zemljani radovi</t>
  </si>
  <si>
    <t>Aktivnost: A100912 Materijal za održavanje mosta</t>
  </si>
  <si>
    <t>Kapitalni projekt: K100901 Sanacija klizišta u naselju Mihovljan</t>
  </si>
  <si>
    <t>PROGRAM:1010 KOMUNALNA INFRASTRUKTURA, ODRŽAVANJE  I UPRAVLJANJE IMOVINOM (OBJEKTI)</t>
  </si>
  <si>
    <t xml:space="preserve">Aktivnost: A101001 Mjesno groblje staze </t>
  </si>
  <si>
    <t xml:space="preserve">Izvor financiranja: 11 Opći prihodi i primici, 31 Vlastiti izvori </t>
  </si>
  <si>
    <t xml:space="preserve">Aktivnost:A101002 Groblje – izrada betonskih okvira na grobnim mjestima </t>
  </si>
  <si>
    <t xml:space="preserve">Rashodi za materijal i usluge </t>
  </si>
  <si>
    <t xml:space="preserve">Aktivnost: A100501 Održavanje zgrada u vlasništvu općine </t>
  </si>
  <si>
    <t>Izvor financiranja: 11 Opći prihodi i primici, 41 Prihod za posebne namjene</t>
  </si>
  <si>
    <t>Kapitalni projekt: K101001 Uređenje spomen obilježja, opločenje i hortikulturno uređenje</t>
  </si>
  <si>
    <t>Kapitalni projekt: K101002 Mrtvačnica Mihovljan - prostor oko Mrtvačnice</t>
  </si>
  <si>
    <t>Kapitalni projekt: K101003 Nabava nefinancijske imovine</t>
  </si>
  <si>
    <t xml:space="preserve">Kapitalni projekt: K101004 Groblje: asfaltiranje staza </t>
  </si>
  <si>
    <t>Kapitalni projekt: K101005 Rekonstrukcija krova na Mrtvačnici u Mihovljanu</t>
  </si>
  <si>
    <t xml:space="preserve">Izvor financiranja: 11 Opći prihodi i primici, 31 Vlastiti izvori, 52 Prihodi i primici iz državnog proračuna  </t>
  </si>
  <si>
    <t xml:space="preserve">Rashodi za nabavu proizvodne dugotrajne imovine </t>
  </si>
  <si>
    <t xml:space="preserve">PROGRAM:1011  JAČANJE GOSPODARSTVA  </t>
  </si>
  <si>
    <t xml:space="preserve">Aktivnost: A101101 Subvencije obrtnicima i poduzetnicima </t>
  </si>
  <si>
    <t>044</t>
  </si>
  <si>
    <t xml:space="preserve">Subvencije </t>
  </si>
  <si>
    <t xml:space="preserve">PROGRAM:1014 ZAŠTITA OKOLIŠA   </t>
  </si>
  <si>
    <t xml:space="preserve">Aktivnost:A101401 Sanacija odlagališta smeća i divljih odlagališta </t>
  </si>
  <si>
    <t xml:space="preserve">Izvori financiranja:11 Opći prihodi i primici , 41 Prihodi za posebne namjene </t>
  </si>
  <si>
    <t>051</t>
  </si>
  <si>
    <t>Aktivnost: A101402 Izdaci za odvoz smeća (kontejneri) sa Mjesnog groblja</t>
  </si>
  <si>
    <t>Aktivnost: A101403 Fond za zaštitu okoliša</t>
  </si>
  <si>
    <t>Aktivnost: A101404 Izdaci za odvoz smeća – azbest</t>
  </si>
  <si>
    <t xml:space="preserve">PROGRAM:1015 UNAPREĐENJE STANOVANJA    </t>
  </si>
  <si>
    <t>Aktivnost:A101501 Sufinanciranje poticanja mjera energ. učinkovitosti za obiteljske kuće</t>
  </si>
  <si>
    <t xml:space="preserve">Izvori financiranja:11 Opći prihodi i primici </t>
  </si>
  <si>
    <t>061</t>
  </si>
  <si>
    <t xml:space="preserve">PROGRAM:1016 ZAŠTITA, OČUVANJE I UNAPREĐENJE ZDRAVLJA </t>
  </si>
  <si>
    <t>Aktivnost: A101601 Izdaci za veterinarsko - higijeničarsku službu</t>
  </si>
  <si>
    <t>Izvor financiranja: 11, Ostali prihodi i primici</t>
  </si>
  <si>
    <t>076</t>
  </si>
  <si>
    <t xml:space="preserve">Aktivnost: A101602 Deratizacija </t>
  </si>
  <si>
    <t>Aktivnost: A101603 Analiza pitke vode</t>
  </si>
  <si>
    <t>Aktivnost: A101604 Mikročipovi pasa</t>
  </si>
  <si>
    <t xml:space="preserve">PROGRAM: 1017 PREDŠKOLSKI ODGOJ </t>
  </si>
  <si>
    <t xml:space="preserve">Aktivnost: A101701 Pomoć građanima - suf. vrtića za djecu </t>
  </si>
  <si>
    <t xml:space="preserve">091 </t>
  </si>
  <si>
    <t xml:space="preserve">Aktivnost: A101702 Osnovna škola - Predškolski odgoj  </t>
  </si>
  <si>
    <t xml:space="preserve">Izvor financiranja: 11 Opći prihodi i primici, 52 Pomoći iz Državnog proračuna </t>
  </si>
  <si>
    <t xml:space="preserve">Potpore </t>
  </si>
  <si>
    <t xml:space="preserve">Tekuće potpore unutar opće države </t>
  </si>
  <si>
    <t>Program: 1018 RAZVOJ ŠKOLSTVA/OSNOVNA,SREDNJA VISOKA</t>
  </si>
  <si>
    <t>Aktivnost: A101801</t>
  </si>
  <si>
    <t>Pomoć građanima - prijevoz učenika u osnovnu školu</t>
  </si>
  <si>
    <t>096</t>
  </si>
  <si>
    <t>Aktivnost: A101802 Pomoć građanima - radne bilježnice za osnovnu školu</t>
  </si>
  <si>
    <t xml:space="preserve">Izvor financiranja: 11, Opći prihodi i primici, 52 Pomoć iz Županijskog proračuna </t>
  </si>
  <si>
    <t xml:space="preserve">Aktivnost: A101803 Osnovna škola-škola plivanja </t>
  </si>
  <si>
    <t xml:space="preserve">Potpore unutar opće države </t>
  </si>
  <si>
    <t>Aktivnost: A101804 Darovi za Božić i NG i  i naknade za učenike sa 5. svih 8.g.</t>
  </si>
  <si>
    <t>091</t>
  </si>
  <si>
    <t>Aktivnost: A101805 Pomoć građanima - prijevoza učenika u srednju školu</t>
  </si>
  <si>
    <t>092</t>
  </si>
  <si>
    <t xml:space="preserve">Ostale naknade građanima i kućanstvima </t>
  </si>
  <si>
    <t>Aktivnost: A101806 Pomoć građanima - suf. smještaja učenika u učeničke domove</t>
  </si>
  <si>
    <t>Aktivnost: A101807 Pomoć građanima  - učeničke i studentske stipendije</t>
  </si>
  <si>
    <t>Kapitalni projekt: K101801  Kapitalne pomoći OŠ - oprema</t>
  </si>
  <si>
    <t xml:space="preserve">PROGRAM:1019 RAZVOJ SPORTA I REKREACIJE </t>
  </si>
  <si>
    <t>Aktivnost: A101901 Program javnih potreba u sportu</t>
  </si>
  <si>
    <t xml:space="preserve">081 </t>
  </si>
  <si>
    <t xml:space="preserve">Donacije i osti rashodi </t>
  </si>
  <si>
    <t xml:space="preserve">Donacije  </t>
  </si>
  <si>
    <t>PROGRAM:1020 PROMICANJE KULTURE I RELIGIJE</t>
  </si>
  <si>
    <t>Aktivnost: A102001 Izdaci za obilježavanje dana Općine i župe Mihovljan</t>
  </si>
  <si>
    <t xml:space="preserve">082 </t>
  </si>
  <si>
    <t>Aktivnost: A102002 Udruge u kulturi i ostale organizacije</t>
  </si>
  <si>
    <t xml:space="preserve">Aktivnost: A102003 Kazališne predstave </t>
  </si>
  <si>
    <t>Aktivnost: A102004 Donacije župnoj crkvi Mihovljan - suf.uređ.crkv.obj.</t>
  </si>
  <si>
    <t xml:space="preserve">084 </t>
  </si>
  <si>
    <t xml:space="preserve">Kapitalne pomoći </t>
  </si>
  <si>
    <t xml:space="preserve">PROGRAM: 1021 SOCIJALNA SKRB </t>
  </si>
  <si>
    <t xml:space="preserve">Aktivnost: A102101 Pomoć građanima i kućanstvima-socijalne pomoći </t>
  </si>
  <si>
    <t>Izvori financiranja: 11, Opći prihodi i primici</t>
  </si>
  <si>
    <t xml:space="preserve">Aktivnost: A102102 Pomoć građanima-sredstva za ogrijev </t>
  </si>
  <si>
    <t>Izvor financiranja: 51 Prihodi iz žup. Proračuna</t>
  </si>
  <si>
    <t xml:space="preserve">Aktivnost: A102103 Osnovna škola-školska kuhinja/socijala </t>
  </si>
  <si>
    <t>GLAVA:00102  JEDINSTVENI UPRAVNI ODJEL</t>
  </si>
  <si>
    <t>Aktivnost: A100401 Rashodi za zaposlene - plaće</t>
  </si>
  <si>
    <t xml:space="preserve">Rashodi za zaposlene </t>
  </si>
  <si>
    <t xml:space="preserve">Plaća (bruto) </t>
  </si>
  <si>
    <t xml:space="preserve">Doprinosi na plaće </t>
  </si>
  <si>
    <t>Aktivnost: A100402 Ostali rashodi za zaposlene</t>
  </si>
  <si>
    <t xml:space="preserve">Ostali izdaci za zaposlene </t>
  </si>
  <si>
    <t xml:space="preserve">Naknade troškova zaposlenima </t>
  </si>
  <si>
    <t>GLAVA:00103 DJEČJI VRTIĆ</t>
  </si>
  <si>
    <t xml:space="preserve">Aktivnost: A100403 Materijalni rashodi i rashodi za usluge </t>
  </si>
  <si>
    <t xml:space="preserve">Aktivnost: A100404 Ostali nespomenuti izdaci </t>
  </si>
  <si>
    <t>RAZDJEL: 001 OPĆINSKO VIJEĆE, NAČELNIK,  JEDINSTVENI UPRAVNI ODJEL, DJEČJI VRTIĆ</t>
  </si>
  <si>
    <t>GLAVA: 00101 OPĆINSKO VIJEĆE, NAČELNIK</t>
  </si>
  <si>
    <t>Aktivnost: A100408 Naknade za rad predstavničkih i izvršnih radnih tijela</t>
  </si>
</sst>
</file>

<file path=xl/styles.xml><?xml version="1.0" encoding="utf-8"?>
<styleSheet xmlns="http://schemas.openxmlformats.org/spreadsheetml/2006/main">
  <fonts count="25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4000"/>
      <name val="Calibri"/>
      <family val="2"/>
      <charset val="238"/>
    </font>
    <font>
      <b/>
      <sz val="12"/>
      <color rgb="FFFF400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1.5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7030A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B0F0"/>
      <name val="Calibri"/>
      <family val="2"/>
      <charset val="238"/>
    </font>
    <font>
      <sz val="16"/>
      <color rgb="FF00B0F0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sz val="11"/>
      <color rgb="FFC9211E"/>
      <name val="Calibri"/>
      <family val="2"/>
      <charset val="238"/>
    </font>
    <font>
      <b/>
      <sz val="16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4" fontId="2" fillId="0" borderId="0" xfId="0" applyNumberFormat="1" applyFont="1"/>
    <xf numFmtId="4" fontId="9" fillId="0" borderId="0" xfId="0" applyNumberFormat="1" applyFont="1"/>
    <xf numFmtId="0" fontId="10" fillId="0" borderId="0" xfId="0" applyFont="1"/>
    <xf numFmtId="0" fontId="7" fillId="0" borderId="0" xfId="0" applyFont="1"/>
    <xf numFmtId="49" fontId="7" fillId="0" borderId="0" xfId="0" applyNumberFormat="1" applyFont="1"/>
    <xf numFmtId="0" fontId="11" fillId="0" borderId="0" xfId="0" applyFont="1"/>
    <xf numFmtId="0" fontId="12" fillId="0" borderId="0" xfId="0" applyFont="1"/>
    <xf numFmtId="49" fontId="13" fillId="0" borderId="0" xfId="0" applyNumberFormat="1" applyFont="1"/>
    <xf numFmtId="0" fontId="13" fillId="0" borderId="0" xfId="0" applyFont="1"/>
    <xf numFmtId="4" fontId="12" fillId="0" borderId="0" xfId="0" applyNumberFormat="1" applyFont="1"/>
    <xf numFmtId="0" fontId="14" fillId="0" borderId="0" xfId="0" applyFont="1"/>
    <xf numFmtId="0" fontId="4" fillId="2" borderId="0" xfId="0" applyFont="1" applyFill="1"/>
    <xf numFmtId="0" fontId="1" fillId="2" borderId="0" xfId="0" applyFont="1" applyFill="1"/>
    <xf numFmtId="49" fontId="4" fillId="2" borderId="0" xfId="0" applyNumberFormat="1" applyFont="1" applyFill="1"/>
    <xf numFmtId="4" fontId="4" fillId="2" borderId="0" xfId="0" applyNumberFormat="1" applyFont="1" applyFill="1"/>
    <xf numFmtId="0" fontId="1" fillId="0" borderId="0" xfId="0" applyFont="1"/>
    <xf numFmtId="49" fontId="1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0" fontId="16" fillId="0" borderId="0" xfId="0" applyFont="1"/>
    <xf numFmtId="0" fontId="15" fillId="0" borderId="0" xfId="0" applyFont="1"/>
    <xf numFmtId="0" fontId="17" fillId="0" borderId="0" xfId="0" applyFont="1"/>
    <xf numFmtId="0" fontId="4" fillId="3" borderId="0" xfId="0" applyFont="1" applyFill="1"/>
    <xf numFmtId="49" fontId="4" fillId="3" borderId="0" xfId="0" applyNumberFormat="1" applyFont="1" applyFill="1"/>
    <xf numFmtId="4" fontId="4" fillId="3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49" fontId="1" fillId="4" borderId="0" xfId="0" applyNumberFormat="1" applyFont="1" applyFill="1"/>
    <xf numFmtId="4" fontId="1" fillId="4" borderId="0" xfId="0" applyNumberFormat="1" applyFont="1" applyFill="1"/>
    <xf numFmtId="0" fontId="18" fillId="0" borderId="0" xfId="0" applyFont="1"/>
    <xf numFmtId="0" fontId="2" fillId="2" borderId="0" xfId="0" applyFont="1" applyFill="1"/>
    <xf numFmtId="49" fontId="2" fillId="2" borderId="0" xfId="0" applyNumberFormat="1" applyFont="1" applyFill="1"/>
    <xf numFmtId="4" fontId="2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49" fontId="0" fillId="0" borderId="0" xfId="0" applyNumberFormat="1" applyFont="1"/>
    <xf numFmtId="4" fontId="0" fillId="0" borderId="0" xfId="0" applyNumberFormat="1" applyFont="1"/>
    <xf numFmtId="0" fontId="19" fillId="2" borderId="0" xfId="0" applyFont="1" applyFill="1"/>
    <xf numFmtId="0" fontId="19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49" fontId="12" fillId="0" borderId="0" xfId="0" applyNumberFormat="1" applyFont="1"/>
    <xf numFmtId="0" fontId="20" fillId="0" borderId="0" xfId="0" applyFont="1"/>
    <xf numFmtId="4" fontId="21" fillId="0" borderId="0" xfId="0" applyNumberFormat="1" applyFont="1"/>
    <xf numFmtId="0" fontId="22" fillId="0" borderId="0" xfId="0" applyFont="1"/>
    <xf numFmtId="0" fontId="23" fillId="0" borderId="0" xfId="0" applyFont="1"/>
    <xf numFmtId="4" fontId="11" fillId="0" borderId="0" xfId="0" applyNumberFormat="1" applyFont="1"/>
    <xf numFmtId="4" fontId="24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0" fontId="8" fillId="0" borderId="0" xfId="0" applyFont="1" applyBorder="1" applyAlignment="1"/>
    <xf numFmtId="0" fontId="15" fillId="0" borderId="0" xfId="0" applyFont="1" applyBorder="1" applyAlignment="1"/>
    <xf numFmtId="0" fontId="12" fillId="0" borderId="0" xfId="0" applyFont="1" applyBorder="1" applyAlignment="1">
      <alignment wrapText="1"/>
    </xf>
  </cellXfs>
  <cellStyles count="1">
    <cellStyle name="Obič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1"/>
  <sheetViews>
    <sheetView tabSelected="1" zoomScale="85" zoomScaleNormal="85" workbookViewId="0">
      <selection activeCell="A377" sqref="A377"/>
    </sheetView>
  </sheetViews>
  <sheetFormatPr defaultRowHeight="15"/>
  <cols>
    <col min="1" max="1" width="19.140625" customWidth="1"/>
    <col min="2" max="2" width="53.140625" customWidth="1"/>
    <col min="3" max="3" width="20.7109375" style="1" customWidth="1"/>
    <col min="4" max="4" width="2.5703125" customWidth="1"/>
    <col min="5" max="5" width="14.7109375" style="2" customWidth="1"/>
    <col min="6" max="6" width="17.140625" style="2" customWidth="1"/>
    <col min="7" max="7" width="15.85546875" style="3" customWidth="1"/>
    <col min="8" max="9" width="8.7109375" customWidth="1"/>
    <col min="10" max="10" width="33.85546875" customWidth="1"/>
    <col min="11" max="1025" width="8.7109375" customWidth="1"/>
  </cols>
  <sheetData>
    <row r="1" spans="1:7">
      <c r="A1" s="4" t="s">
        <v>0</v>
      </c>
      <c r="B1" s="4" t="s">
        <v>1</v>
      </c>
    </row>
    <row r="3" spans="1:7" ht="15.75">
      <c r="A3" s="4" t="s">
        <v>2</v>
      </c>
      <c r="B3" s="5" t="s">
        <v>1</v>
      </c>
    </row>
    <row r="4" spans="1:7">
      <c r="A4" s="4"/>
      <c r="B4" s="4" t="s">
        <v>3</v>
      </c>
      <c r="C4" s="6"/>
    </row>
    <row r="5" spans="1:7">
      <c r="A5" s="4"/>
      <c r="B5" s="4"/>
      <c r="C5" s="6"/>
    </row>
    <row r="6" spans="1:7">
      <c r="A6" s="4" t="s">
        <v>4</v>
      </c>
      <c r="B6" s="4" t="s">
        <v>5</v>
      </c>
      <c r="C6" s="6"/>
    </row>
    <row r="7" spans="1:7" ht="17.100000000000001" customHeight="1">
      <c r="E7" s="7" t="s">
        <v>6</v>
      </c>
      <c r="F7" s="7" t="s">
        <v>7</v>
      </c>
      <c r="G7" s="8" t="s">
        <v>8</v>
      </c>
    </row>
    <row r="8" spans="1:7" s="10" customFormat="1" ht="17.100000000000001" customHeight="1">
      <c r="A8" s="9" t="str">
        <f>A35</f>
        <v>RAZDJEL: 001 OPĆINSKO VIJEĆE, NAČELNIK,  JEDINSTVENI UPRAVNI ODJEL, DJEČJI VRTIĆ</v>
      </c>
      <c r="E8" s="11">
        <f>E35</f>
        <v>13340000</v>
      </c>
      <c r="F8" s="11">
        <f>F35</f>
        <v>13990000</v>
      </c>
      <c r="G8" s="11">
        <f>G35</f>
        <v>650000</v>
      </c>
    </row>
    <row r="9" spans="1:7" s="4" customFormat="1" ht="17.100000000000001" customHeight="1"/>
    <row r="10" spans="1:7" s="12" customFormat="1" ht="17.100000000000001" customHeight="1">
      <c r="A10" s="12" t="str">
        <f>A36</f>
        <v>GLAVA: 00101 OPĆINSKO VIJEĆE, NAČELNIK</v>
      </c>
      <c r="E10" s="13">
        <f>E36</f>
        <v>12208500</v>
      </c>
      <c r="F10" s="13">
        <f>F36</f>
        <v>12862500</v>
      </c>
      <c r="G10" s="13">
        <f>G36</f>
        <v>654000</v>
      </c>
    </row>
    <row r="11" spans="1:7" s="4" customFormat="1" ht="17.100000000000001" customHeight="1">
      <c r="A11" s="4" t="str">
        <f>A39</f>
        <v xml:space="preserve">PROGRAM: 1001 RAZVOJ ZAJEDNICE  </v>
      </c>
      <c r="E11" s="14">
        <f>E39</f>
        <v>7841500</v>
      </c>
      <c r="F11" s="14">
        <f>F39</f>
        <v>7797500</v>
      </c>
      <c r="G11" s="14">
        <f>G39</f>
        <v>-44000</v>
      </c>
    </row>
    <row r="12" spans="1:7" s="4" customFormat="1" ht="17.100000000000001" customHeight="1">
      <c r="A12" s="4" t="str">
        <f>A138</f>
        <v>Program: 1004 JAVNA UPRAVA I ADMINISTRACIJA</v>
      </c>
      <c r="E12" s="14">
        <f>E138</f>
        <v>972000</v>
      </c>
      <c r="F12" s="14">
        <f>F138</f>
        <v>2864000</v>
      </c>
      <c r="G12" s="14">
        <f>G138</f>
        <v>1892000</v>
      </c>
    </row>
    <row r="13" spans="1:7" s="4" customFormat="1" ht="17.100000000000001" customHeight="1">
      <c r="A13" s="4" t="str">
        <f>A243</f>
        <v xml:space="preserve">PROGRAM: 1005  ORGANIZACIJA I PROVOĐENJE ZAŠTITE I SPAŠAVANJA </v>
      </c>
      <c r="E13" s="14">
        <f>E243</f>
        <v>321000</v>
      </c>
      <c r="F13" s="14">
        <f>F243</f>
        <v>311000</v>
      </c>
      <c r="G13" s="14">
        <f>G243</f>
        <v>-10000</v>
      </c>
    </row>
    <row r="14" spans="1:7" s="4" customFormat="1" ht="17.100000000000001" customHeight="1">
      <c r="A14" s="4" t="str">
        <f>A282</f>
        <v>PROGRAM:1006 RAZVOJ I UPR. SUSTAVA VODOOPSKRBE I ZAŠTITE VODA</v>
      </c>
      <c r="E14" s="14">
        <f>E282</f>
        <v>20000</v>
      </c>
      <c r="F14" s="14">
        <f>F282</f>
        <v>0</v>
      </c>
      <c r="G14" s="14">
        <f>G282</f>
        <v>-20000</v>
      </c>
    </row>
    <row r="15" spans="1:7" s="4" customFormat="1" ht="17.100000000000001" customHeight="1">
      <c r="A15" s="4" t="str">
        <f>A289</f>
        <v xml:space="preserve">PROGRAM:1007  POTPORA POLJOPRIVREDI  </v>
      </c>
      <c r="E15" s="14">
        <f>E289</f>
        <v>30000</v>
      </c>
      <c r="F15" s="14">
        <f>F289</f>
        <v>43000</v>
      </c>
      <c r="G15" s="14">
        <f>G289</f>
        <v>13000</v>
      </c>
    </row>
    <row r="16" spans="1:7" s="4" customFormat="1" ht="17.100000000000001" customHeight="1">
      <c r="A16" s="4" t="str">
        <f>A305</f>
        <v xml:space="preserve">PROGRAM:1009 ODRŽAVANJE KOMUNALNE INFRASTRUKTURE </v>
      </c>
      <c r="E16" s="14">
        <f>E305</f>
        <v>1423000</v>
      </c>
      <c r="F16" s="14">
        <f>F305</f>
        <v>699000</v>
      </c>
      <c r="G16" s="14">
        <f>G305</f>
        <v>-724000</v>
      </c>
    </row>
    <row r="17" spans="1:7" s="4" customFormat="1" ht="17.100000000000001" customHeight="1">
      <c r="A17" s="4" t="str">
        <f>A376</f>
        <v>PROGRAM:1010 KOMUNALNA INFRASTRUKTURA, ODRŽAVANJE  I UPRAVLJANJE IMOVINOM (OBJEKTI)</v>
      </c>
      <c r="E17" s="14">
        <f>E376</f>
        <v>645000</v>
      </c>
      <c r="F17" s="14">
        <f>F376</f>
        <v>161000</v>
      </c>
      <c r="G17" s="14">
        <f>G376</f>
        <v>-484000</v>
      </c>
    </row>
    <row r="18" spans="1:7" s="4" customFormat="1" ht="17.100000000000001" customHeight="1">
      <c r="A18" s="4" t="str">
        <f>A418</f>
        <v xml:space="preserve">PROGRAM:1011  JAČANJE GOSPODARSTVA  </v>
      </c>
      <c r="E18" s="14">
        <f>E418</f>
        <v>22000</v>
      </c>
      <c r="F18" s="14">
        <f>F418</f>
        <v>22000</v>
      </c>
      <c r="G18" s="14">
        <f>G418</f>
        <v>0</v>
      </c>
    </row>
    <row r="19" spans="1:7" s="4" customFormat="1" ht="17.100000000000001" customHeight="1">
      <c r="A19" s="4" t="str">
        <f>A424</f>
        <v xml:space="preserve">PROGRAM:1014 ZAŠTITA OKOLIŠA   </v>
      </c>
      <c r="E19" s="14">
        <f>E424</f>
        <v>105000</v>
      </c>
      <c r="F19" s="14">
        <f>F424</f>
        <v>140000</v>
      </c>
      <c r="G19" s="14">
        <f>G424</f>
        <v>35000</v>
      </c>
    </row>
    <row r="20" spans="1:7" s="4" customFormat="1" ht="17.100000000000001" customHeight="1">
      <c r="A20" s="4" t="str">
        <f>A445</f>
        <v xml:space="preserve">PROGRAM:1015 UNAPREĐENJE STANOVANJA    </v>
      </c>
      <c r="E20" s="14">
        <f>E445</f>
        <v>4000</v>
      </c>
      <c r="F20" s="14">
        <f>F445</f>
        <v>0</v>
      </c>
      <c r="G20" s="14">
        <f>G445</f>
        <v>-4000</v>
      </c>
    </row>
    <row r="21" spans="1:7" s="4" customFormat="1" ht="17.100000000000001" customHeight="1">
      <c r="A21" s="4" t="str">
        <f>A451</f>
        <v xml:space="preserve">PROGRAM:1016 ZAŠTITA, OČUVANJE I UNAPREĐENJE ZDRAVLJA </v>
      </c>
      <c r="E21" s="14">
        <f>E451</f>
        <v>66000</v>
      </c>
      <c r="F21" s="14">
        <f>F451</f>
        <v>70000</v>
      </c>
      <c r="G21" s="14">
        <f>G451</f>
        <v>4000</v>
      </c>
    </row>
    <row r="22" spans="1:7" s="4" customFormat="1" ht="17.100000000000001" customHeight="1">
      <c r="A22" s="4" t="str">
        <f>A472</f>
        <v xml:space="preserve">PROGRAM: 1017 PREDŠKOLSKI ODGOJ </v>
      </c>
      <c r="E22" s="14">
        <f>E472</f>
        <v>110000</v>
      </c>
      <c r="F22" s="14">
        <f>F472</f>
        <v>100000</v>
      </c>
      <c r="G22" s="14">
        <f>G472</f>
        <v>-10000</v>
      </c>
    </row>
    <row r="23" spans="1:7" s="4" customFormat="1" ht="17.100000000000001" customHeight="1">
      <c r="A23" s="4" t="str">
        <f>A483</f>
        <v>Program: 1018 RAZVOJ ŠKOLSTVA/OSNOVNA,SREDNJA VISOKA</v>
      </c>
      <c r="E23" s="14">
        <f>E483</f>
        <v>265000</v>
      </c>
      <c r="F23" s="14">
        <f>F483</f>
        <v>280000</v>
      </c>
      <c r="G23" s="14">
        <f>G483</f>
        <v>15000</v>
      </c>
    </row>
    <row r="24" spans="1:7" s="4" customFormat="1" ht="17.100000000000001" customHeight="1">
      <c r="A24" s="4" t="str">
        <f>A525</f>
        <v xml:space="preserve">PROGRAM:1019 RAZVOJ SPORTA I REKREACIJE </v>
      </c>
      <c r="E24" s="14">
        <f>E525</f>
        <v>182000</v>
      </c>
      <c r="F24" s="14">
        <f>F525</f>
        <v>182000</v>
      </c>
      <c r="G24" s="14">
        <f>G525</f>
        <v>0</v>
      </c>
    </row>
    <row r="25" spans="1:7" s="4" customFormat="1" ht="17.100000000000001" customHeight="1">
      <c r="A25" s="4" t="str">
        <f>A531</f>
        <v>PROGRAM:1020 PROMICANJE KULTURE I RELIGIJE</v>
      </c>
      <c r="E25" s="14">
        <f>E531</f>
        <v>97000</v>
      </c>
      <c r="F25" s="14">
        <f>F531</f>
        <v>87000</v>
      </c>
      <c r="G25" s="14">
        <f>G531</f>
        <v>-10000</v>
      </c>
    </row>
    <row r="26" spans="1:7" s="4" customFormat="1" ht="17.100000000000001" customHeight="1">
      <c r="A26" s="4" t="str">
        <f>A552</f>
        <v xml:space="preserve">PROGRAM: 1021 SOCIJALNA SKRB </v>
      </c>
      <c r="E26" s="14">
        <f>E552</f>
        <v>105000</v>
      </c>
      <c r="F26" s="14">
        <f>F552</f>
        <v>106000</v>
      </c>
      <c r="G26" s="14">
        <f>G552</f>
        <v>1000</v>
      </c>
    </row>
    <row r="27" spans="1:7" s="4" customFormat="1" ht="17.100000000000001" customHeight="1"/>
    <row r="28" spans="1:7" s="12" customFormat="1" ht="17.100000000000001" customHeight="1">
      <c r="A28" s="12" t="str">
        <f>A568</f>
        <v>GLAVA:00102  JEDINSTVENI UPRAVNI ODJEL</v>
      </c>
      <c r="B28" s="13"/>
      <c r="C28" s="13"/>
      <c r="D28" s="13"/>
      <c r="E28" s="13">
        <f t="shared" ref="E28:G29" si="0">E568</f>
        <v>706500</v>
      </c>
      <c r="F28" s="13">
        <f t="shared" si="0"/>
        <v>702500</v>
      </c>
      <c r="G28" s="13">
        <f t="shared" si="0"/>
        <v>-4000</v>
      </c>
    </row>
    <row r="29" spans="1:7" s="4" customFormat="1" ht="17.100000000000001" customHeight="1">
      <c r="A29" s="4" t="str">
        <f>A569</f>
        <v>Program: 1004 JAVNA UPRAVA I ADMINISTRACIJA</v>
      </c>
      <c r="B29" s="14"/>
      <c r="C29" s="14"/>
      <c r="D29" s="14"/>
      <c r="E29" s="14">
        <f t="shared" si="0"/>
        <v>706500</v>
      </c>
      <c r="F29" s="14">
        <f t="shared" si="0"/>
        <v>702500</v>
      </c>
      <c r="G29" s="14">
        <f t="shared" si="0"/>
        <v>-4000</v>
      </c>
    </row>
    <row r="30" spans="1:7" s="4" customFormat="1" ht="17.100000000000001" customHeight="1"/>
    <row r="31" spans="1:7" s="12" customFormat="1" ht="17.100000000000001" customHeight="1">
      <c r="A31" s="12" t="str">
        <f>A583</f>
        <v>GLAVA:00103 DJEČJI VRTIĆ</v>
      </c>
      <c r="B31" s="13"/>
      <c r="C31" s="13"/>
      <c r="D31" s="13"/>
      <c r="E31" s="13">
        <f t="shared" ref="E31:G32" si="1">E583</f>
        <v>425000</v>
      </c>
      <c r="F31" s="13">
        <f t="shared" si="1"/>
        <v>425000</v>
      </c>
      <c r="G31" s="13">
        <f t="shared" si="1"/>
        <v>0</v>
      </c>
    </row>
    <row r="32" spans="1:7" s="4" customFormat="1" ht="17.100000000000001" customHeight="1">
      <c r="A32" s="4" t="str">
        <f>A584</f>
        <v>Program: 1004 JAVNA UPRAVA I ADMINISTRACIJA</v>
      </c>
      <c r="B32" s="14"/>
      <c r="C32" s="14"/>
      <c r="D32" s="14"/>
      <c r="E32" s="14">
        <f t="shared" si="1"/>
        <v>425000</v>
      </c>
      <c r="F32" s="14">
        <f t="shared" si="1"/>
        <v>425000</v>
      </c>
      <c r="G32" s="14">
        <f t="shared" si="1"/>
        <v>0</v>
      </c>
    </row>
    <row r="34" spans="1:8">
      <c r="A34" s="4" t="s">
        <v>9</v>
      </c>
      <c r="B34" s="4"/>
      <c r="C34" s="6" t="s">
        <v>10</v>
      </c>
      <c r="D34" s="4"/>
      <c r="E34" s="7" t="s">
        <v>6</v>
      </c>
      <c r="F34" s="7" t="s">
        <v>7</v>
      </c>
      <c r="G34" s="8" t="s">
        <v>8</v>
      </c>
    </row>
    <row r="35" spans="1:8" s="16" customFormat="1" ht="21">
      <c r="A35" s="65" t="s">
        <v>238</v>
      </c>
      <c r="B35" s="65"/>
      <c r="C35" s="65"/>
      <c r="D35" s="65"/>
      <c r="E35" s="15">
        <f>SUM(E36:E38)</f>
        <v>13340000</v>
      </c>
      <c r="F35" s="15">
        <v>13990000</v>
      </c>
      <c r="G35" s="15">
        <v>650000</v>
      </c>
    </row>
    <row r="36" spans="1:8" s="16" customFormat="1" ht="21">
      <c r="A36" s="17" t="s">
        <v>239</v>
      </c>
      <c r="B36" s="17"/>
      <c r="C36" s="18"/>
      <c r="D36" s="17"/>
      <c r="E36" s="13">
        <f>SUM(E39,E138,E243,E282,E289,E305,E376,E418,E424,E445,E451,E472,E483,E525,E531,E552)</f>
        <v>12208500</v>
      </c>
      <c r="F36" s="13">
        <f>SUM(F39,F138,F243,F282,F289,F305,F376,F418,F424,F445,F451,F472,F483,F525,F531,F552)</f>
        <v>12862500</v>
      </c>
      <c r="G36" s="13">
        <f>SUM(G39,G138,G243,G282,G289,G305,G376,G418,G424,G445,G451,G472,G483,G525,G531,G552)</f>
        <v>654000</v>
      </c>
      <c r="H36" s="19"/>
    </row>
    <row r="37" spans="1:8" s="16" customFormat="1" ht="21">
      <c r="A37" s="17" t="s">
        <v>11</v>
      </c>
      <c r="B37" s="17"/>
      <c r="C37" s="18"/>
      <c r="D37" s="17"/>
      <c r="E37" s="13">
        <f>SUM(E568)</f>
        <v>706500</v>
      </c>
      <c r="F37" s="13">
        <f>SUM(F568)</f>
        <v>702500</v>
      </c>
      <c r="G37" s="13">
        <f>SUM(G568)</f>
        <v>-4000</v>
      </c>
      <c r="H37" s="19"/>
    </row>
    <row r="38" spans="1:8" s="16" customFormat="1" ht="21">
      <c r="A38" s="17" t="s">
        <v>12</v>
      </c>
      <c r="B38" s="17"/>
      <c r="C38" s="18"/>
      <c r="D38" s="17"/>
      <c r="E38" s="13">
        <f>SUM(E584)</f>
        <v>425000</v>
      </c>
      <c r="F38" s="13">
        <f>SUM(F584)</f>
        <v>425000</v>
      </c>
      <c r="G38" s="13">
        <f>SUM(G584)</f>
        <v>0</v>
      </c>
      <c r="H38" s="19"/>
    </row>
    <row r="39" spans="1:8" s="24" customFormat="1" ht="21">
      <c r="A39" s="20" t="s">
        <v>13</v>
      </c>
      <c r="B39" s="20"/>
      <c r="C39" s="21"/>
      <c r="D39" s="22"/>
      <c r="E39" s="23">
        <f>SUM(E40,E45,E50,E56,E61,E66,E71,E76,E81,E86,E92,E97,E102,E108,E113,E118,E123,E128,E133)</f>
        <v>7841500</v>
      </c>
      <c r="F39" s="23">
        <f>SUM(F40,F45,F50,F56,F61,F66,F71,F76,F81,F86,F92,F97,F102,F108,F113,F118,F123,F128,F133)</f>
        <v>7797500</v>
      </c>
      <c r="G39" s="23">
        <f>SUM(G40,G45,G50,G56,G61,G66,G71,G76,G81,G86,G92,G97,G102,G108,G113,G118,G123,G128,G133)</f>
        <v>-44000</v>
      </c>
      <c r="H39" s="22"/>
    </row>
    <row r="40" spans="1:8" s="25" customFormat="1">
      <c r="A40" s="25" t="s">
        <v>14</v>
      </c>
      <c r="B40" s="26"/>
      <c r="C40" s="27"/>
      <c r="E40" s="28">
        <f>SUM(E42)</f>
        <v>50000</v>
      </c>
      <c r="F40" s="28">
        <v>50000</v>
      </c>
      <c r="G40" s="28">
        <f t="shared" ref="G40:G54" si="2">F40-E40</f>
        <v>0</v>
      </c>
    </row>
    <row r="41" spans="1:8" s="29" customFormat="1">
      <c r="A41" s="29" t="s">
        <v>15</v>
      </c>
      <c r="C41" s="30"/>
      <c r="E41" s="31">
        <v>50000</v>
      </c>
      <c r="F41" s="31">
        <v>50000</v>
      </c>
      <c r="G41" s="31">
        <f t="shared" si="2"/>
        <v>0</v>
      </c>
    </row>
    <row r="42" spans="1:8" s="29" customFormat="1">
      <c r="A42" s="29">
        <v>3</v>
      </c>
      <c r="B42" s="29" t="s">
        <v>16</v>
      </c>
      <c r="C42" s="30" t="s">
        <v>17</v>
      </c>
      <c r="E42" s="31">
        <f>SUM(E43)</f>
        <v>50000</v>
      </c>
      <c r="F42" s="31">
        <v>50000</v>
      </c>
      <c r="G42" s="31">
        <f t="shared" si="2"/>
        <v>0</v>
      </c>
    </row>
    <row r="43" spans="1:8" s="29" customFormat="1">
      <c r="A43" s="29">
        <v>37</v>
      </c>
      <c r="B43" s="29" t="s">
        <v>18</v>
      </c>
      <c r="C43" s="30" t="s">
        <v>17</v>
      </c>
      <c r="E43" s="31">
        <f>SUM(E44)</f>
        <v>50000</v>
      </c>
      <c r="F43" s="31">
        <v>50000</v>
      </c>
      <c r="G43" s="31">
        <f t="shared" si="2"/>
        <v>0</v>
      </c>
    </row>
    <row r="44" spans="1:8" s="29" customFormat="1">
      <c r="A44" s="29">
        <v>372</v>
      </c>
      <c r="B44" s="29" t="s">
        <v>19</v>
      </c>
      <c r="C44" s="30" t="s">
        <v>17</v>
      </c>
      <c r="E44" s="31">
        <v>50000</v>
      </c>
      <c r="F44" s="31">
        <v>50000</v>
      </c>
      <c r="G44" s="31">
        <f t="shared" si="2"/>
        <v>0</v>
      </c>
    </row>
    <row r="45" spans="1:8" s="25" customFormat="1">
      <c r="A45" s="25" t="s">
        <v>20</v>
      </c>
      <c r="C45" s="27"/>
      <c r="E45" s="28">
        <f>SUM(E47)</f>
        <v>91000</v>
      </c>
      <c r="F45" s="28">
        <v>91000</v>
      </c>
      <c r="G45" s="28">
        <f t="shared" si="2"/>
        <v>0</v>
      </c>
    </row>
    <row r="46" spans="1:8" s="29" customFormat="1">
      <c r="A46" s="29" t="s">
        <v>21</v>
      </c>
      <c r="C46" s="30"/>
      <c r="D46" s="29" t="s">
        <v>1</v>
      </c>
      <c r="E46" s="31">
        <v>91000</v>
      </c>
      <c r="F46" s="31">
        <v>91000</v>
      </c>
      <c r="G46" s="31">
        <f t="shared" si="2"/>
        <v>0</v>
      </c>
    </row>
    <row r="47" spans="1:8" s="29" customFormat="1">
      <c r="A47" s="29">
        <v>3</v>
      </c>
      <c r="B47" s="29" t="s">
        <v>16</v>
      </c>
      <c r="C47" s="30" t="s">
        <v>22</v>
      </c>
      <c r="E47" s="31">
        <f>SUM(E49)</f>
        <v>91000</v>
      </c>
      <c r="F47" s="31">
        <v>91000</v>
      </c>
      <c r="G47" s="31">
        <f t="shared" si="2"/>
        <v>0</v>
      </c>
    </row>
    <row r="48" spans="1:8" s="29" customFormat="1">
      <c r="A48" s="29">
        <v>38</v>
      </c>
      <c r="B48" s="29" t="s">
        <v>23</v>
      </c>
      <c r="C48" s="30" t="s">
        <v>22</v>
      </c>
      <c r="E48" s="31">
        <v>91000</v>
      </c>
      <c r="F48" s="31">
        <v>91000</v>
      </c>
      <c r="G48" s="31">
        <f t="shared" si="2"/>
        <v>0</v>
      </c>
    </row>
    <row r="49" spans="1:7" s="29" customFormat="1">
      <c r="A49" s="29">
        <v>381</v>
      </c>
      <c r="B49" s="29" t="s">
        <v>24</v>
      </c>
      <c r="C49" s="30" t="s">
        <v>22</v>
      </c>
      <c r="E49" s="31">
        <v>91000</v>
      </c>
      <c r="F49" s="31">
        <v>91000</v>
      </c>
      <c r="G49" s="31">
        <f t="shared" si="2"/>
        <v>0</v>
      </c>
    </row>
    <row r="50" spans="1:7" s="25" customFormat="1">
      <c r="A50" s="25" t="s">
        <v>25</v>
      </c>
      <c r="C50" s="27"/>
      <c r="E50" s="28">
        <v>4000</v>
      </c>
      <c r="F50" s="28">
        <v>4000</v>
      </c>
      <c r="G50" s="28">
        <f t="shared" si="2"/>
        <v>0</v>
      </c>
    </row>
    <row r="51" spans="1:7" s="29" customFormat="1">
      <c r="A51" s="29" t="s">
        <v>21</v>
      </c>
      <c r="C51" s="30"/>
      <c r="D51" s="29" t="s">
        <v>1</v>
      </c>
      <c r="E51" s="31">
        <v>4000</v>
      </c>
      <c r="F51" s="31">
        <v>4000</v>
      </c>
      <c r="G51" s="31">
        <f t="shared" si="2"/>
        <v>0</v>
      </c>
    </row>
    <row r="52" spans="1:7" s="29" customFormat="1">
      <c r="A52" s="29">
        <v>3</v>
      </c>
      <c r="B52" s="29" t="s">
        <v>16</v>
      </c>
      <c r="C52" s="30" t="s">
        <v>26</v>
      </c>
      <c r="E52" s="31">
        <v>4000</v>
      </c>
      <c r="F52" s="31">
        <v>4000</v>
      </c>
      <c r="G52" s="31">
        <f t="shared" si="2"/>
        <v>0</v>
      </c>
    </row>
    <row r="53" spans="1:7" s="29" customFormat="1">
      <c r="A53" s="29">
        <v>38</v>
      </c>
      <c r="B53" s="29" t="s">
        <v>23</v>
      </c>
      <c r="C53" s="30" t="s">
        <v>26</v>
      </c>
      <c r="E53" s="31">
        <v>4000</v>
      </c>
      <c r="F53" s="31">
        <v>4000</v>
      </c>
      <c r="G53" s="31">
        <f t="shared" si="2"/>
        <v>0</v>
      </c>
    </row>
    <row r="54" spans="1:7" s="29" customFormat="1">
      <c r="A54" s="29">
        <v>381</v>
      </c>
      <c r="B54" s="29" t="s">
        <v>24</v>
      </c>
      <c r="C54" s="30" t="s">
        <v>26</v>
      </c>
      <c r="E54" s="31">
        <v>4000</v>
      </c>
      <c r="F54" s="31">
        <v>4000</v>
      </c>
      <c r="G54" s="31">
        <f t="shared" si="2"/>
        <v>0</v>
      </c>
    </row>
    <row r="55" spans="1:7" s="29" customFormat="1">
      <c r="C55" s="30"/>
      <c r="E55" s="31"/>
      <c r="F55" s="31"/>
      <c r="G55" s="32"/>
    </row>
    <row r="56" spans="1:7" s="25" customFormat="1">
      <c r="A56" s="25" t="s">
        <v>27</v>
      </c>
      <c r="C56" s="27"/>
      <c r="E56" s="28">
        <f>SUM(E58)</f>
        <v>15000</v>
      </c>
      <c r="F56" s="28">
        <f>SUM(F58)</f>
        <v>15000</v>
      </c>
      <c r="G56" s="28">
        <f t="shared" ref="G56:G90" si="3">F56-E56</f>
        <v>0</v>
      </c>
    </row>
    <row r="57" spans="1:7" s="29" customFormat="1">
      <c r="A57" s="29" t="s">
        <v>21</v>
      </c>
      <c r="C57" s="30"/>
      <c r="D57" s="29" t="s">
        <v>1</v>
      </c>
      <c r="E57" s="31">
        <v>15000</v>
      </c>
      <c r="F57" s="31">
        <v>15000</v>
      </c>
      <c r="G57" s="31">
        <f t="shared" si="3"/>
        <v>0</v>
      </c>
    </row>
    <row r="58" spans="1:7" s="29" customFormat="1">
      <c r="A58" s="29">
        <v>3</v>
      </c>
      <c r="B58" s="29" t="s">
        <v>16</v>
      </c>
      <c r="C58" s="30" t="s">
        <v>26</v>
      </c>
      <c r="E58" s="31">
        <f>SUM(E60)</f>
        <v>15000</v>
      </c>
      <c r="F58" s="31">
        <v>15000</v>
      </c>
      <c r="G58" s="31">
        <f t="shared" si="3"/>
        <v>0</v>
      </c>
    </row>
    <row r="59" spans="1:7" s="29" customFormat="1">
      <c r="A59" s="29">
        <v>32</v>
      </c>
      <c r="B59" s="29" t="s">
        <v>28</v>
      </c>
      <c r="C59" s="30" t="s">
        <v>26</v>
      </c>
      <c r="E59" s="31">
        <v>15000</v>
      </c>
      <c r="F59" s="31">
        <v>15000</v>
      </c>
      <c r="G59" s="31">
        <f t="shared" si="3"/>
        <v>0</v>
      </c>
    </row>
    <row r="60" spans="1:7" s="29" customFormat="1">
      <c r="A60" s="29">
        <v>329</v>
      </c>
      <c r="B60" s="29" t="s">
        <v>28</v>
      </c>
      <c r="C60" s="30" t="s">
        <v>26</v>
      </c>
      <c r="E60" s="31">
        <v>15000</v>
      </c>
      <c r="F60" s="31">
        <v>15000</v>
      </c>
      <c r="G60" s="31">
        <f t="shared" si="3"/>
        <v>0</v>
      </c>
    </row>
    <row r="61" spans="1:7" s="25" customFormat="1">
      <c r="A61" s="25" t="s">
        <v>29</v>
      </c>
      <c r="C61" s="27"/>
      <c r="E61" s="28">
        <v>40000</v>
      </c>
      <c r="F61" s="28">
        <v>0</v>
      </c>
      <c r="G61" s="28">
        <f t="shared" si="3"/>
        <v>-40000</v>
      </c>
    </row>
    <row r="62" spans="1:7" s="29" customFormat="1">
      <c r="A62" s="29" t="s">
        <v>30</v>
      </c>
      <c r="C62" s="30"/>
      <c r="E62" s="31">
        <v>40000</v>
      </c>
      <c r="F62" s="31">
        <v>0</v>
      </c>
      <c r="G62" s="31">
        <f t="shared" si="3"/>
        <v>-40000</v>
      </c>
    </row>
    <row r="63" spans="1:7" s="29" customFormat="1">
      <c r="A63" s="29">
        <v>3</v>
      </c>
      <c r="B63" s="29" t="s">
        <v>16</v>
      </c>
      <c r="C63" s="30" t="s">
        <v>31</v>
      </c>
      <c r="E63" s="31">
        <v>40000</v>
      </c>
      <c r="F63" s="31">
        <v>0</v>
      </c>
      <c r="G63" s="31">
        <f t="shared" si="3"/>
        <v>-40000</v>
      </c>
    </row>
    <row r="64" spans="1:7" s="29" customFormat="1">
      <c r="A64" s="29">
        <v>32</v>
      </c>
      <c r="B64" s="29" t="s">
        <v>32</v>
      </c>
      <c r="C64" s="30" t="s">
        <v>31</v>
      </c>
      <c r="E64" s="31">
        <v>40000</v>
      </c>
      <c r="F64" s="31">
        <v>0</v>
      </c>
      <c r="G64" s="31">
        <f t="shared" si="3"/>
        <v>-40000</v>
      </c>
    </row>
    <row r="65" spans="1:7" s="29" customFormat="1">
      <c r="A65" s="29">
        <v>323</v>
      </c>
      <c r="B65" s="29" t="s">
        <v>33</v>
      </c>
      <c r="C65" s="30" t="s">
        <v>31</v>
      </c>
      <c r="E65" s="31">
        <v>40000</v>
      </c>
      <c r="F65" s="31">
        <v>0</v>
      </c>
      <c r="G65" s="31">
        <f t="shared" si="3"/>
        <v>-40000</v>
      </c>
    </row>
    <row r="66" spans="1:7" s="25" customFormat="1">
      <c r="A66" s="25" t="s">
        <v>34</v>
      </c>
      <c r="C66" s="27"/>
      <c r="E66" s="28">
        <v>4440000</v>
      </c>
      <c r="F66" s="28">
        <v>4440000</v>
      </c>
      <c r="G66" s="28">
        <f t="shared" si="3"/>
        <v>0</v>
      </c>
    </row>
    <row r="67" spans="1:7" s="33" customFormat="1">
      <c r="A67" s="66" t="s">
        <v>35</v>
      </c>
      <c r="B67" s="66"/>
      <c r="C67" s="66"/>
      <c r="E67" s="31">
        <v>4440000</v>
      </c>
      <c r="F67" s="31">
        <v>4440000</v>
      </c>
      <c r="G67" s="31">
        <f t="shared" si="3"/>
        <v>0</v>
      </c>
    </row>
    <row r="68" spans="1:7" s="29" customFormat="1">
      <c r="A68" s="29">
        <v>4</v>
      </c>
      <c r="B68" s="29" t="s">
        <v>36</v>
      </c>
      <c r="C68" s="30" t="s">
        <v>37</v>
      </c>
      <c r="E68" s="31">
        <v>4440000</v>
      </c>
      <c r="F68" s="31">
        <v>4440000</v>
      </c>
      <c r="G68" s="31">
        <f t="shared" si="3"/>
        <v>0</v>
      </c>
    </row>
    <row r="69" spans="1:7" s="29" customFormat="1">
      <c r="A69" s="29">
        <v>42</v>
      </c>
      <c r="B69" s="29" t="s">
        <v>38</v>
      </c>
      <c r="C69" s="30" t="s">
        <v>37</v>
      </c>
      <c r="E69" s="31">
        <v>4440000</v>
      </c>
      <c r="F69" s="31">
        <v>4440000</v>
      </c>
      <c r="G69" s="31">
        <f t="shared" si="3"/>
        <v>0</v>
      </c>
    </row>
    <row r="70" spans="1:7" s="29" customFormat="1">
      <c r="A70" s="29">
        <v>421</v>
      </c>
      <c r="B70" s="29" t="s">
        <v>39</v>
      </c>
      <c r="C70" s="30" t="s">
        <v>37</v>
      </c>
      <c r="E70" s="31">
        <v>4440000</v>
      </c>
      <c r="F70" s="31">
        <v>4440000</v>
      </c>
      <c r="G70" s="31">
        <f t="shared" si="3"/>
        <v>0</v>
      </c>
    </row>
    <row r="71" spans="1:7" s="25" customFormat="1">
      <c r="A71" s="25" t="s">
        <v>40</v>
      </c>
      <c r="C71" s="27"/>
      <c r="E71" s="28">
        <v>812500</v>
      </c>
      <c r="F71" s="28">
        <v>812500</v>
      </c>
      <c r="G71" s="28">
        <f t="shared" si="3"/>
        <v>0</v>
      </c>
    </row>
    <row r="72" spans="1:7" s="29" customFormat="1" ht="21">
      <c r="A72" s="34" t="s">
        <v>41</v>
      </c>
      <c r="C72" s="30"/>
      <c r="D72" s="35" t="s">
        <v>1</v>
      </c>
      <c r="E72" s="31">
        <v>812500</v>
      </c>
      <c r="F72" s="31">
        <v>812500</v>
      </c>
      <c r="G72" s="31">
        <f t="shared" si="3"/>
        <v>0</v>
      </c>
    </row>
    <row r="73" spans="1:7" s="29" customFormat="1">
      <c r="A73" s="29">
        <v>4</v>
      </c>
      <c r="B73" s="29" t="s">
        <v>36</v>
      </c>
      <c r="C73" s="30" t="s">
        <v>31</v>
      </c>
      <c r="E73" s="31">
        <v>812500</v>
      </c>
      <c r="F73" s="31">
        <v>812500</v>
      </c>
      <c r="G73" s="31">
        <f t="shared" si="3"/>
        <v>0</v>
      </c>
    </row>
    <row r="74" spans="1:7" s="29" customFormat="1">
      <c r="A74" s="29">
        <v>42</v>
      </c>
      <c r="B74" s="29" t="s">
        <v>42</v>
      </c>
      <c r="C74" s="30" t="s">
        <v>31</v>
      </c>
      <c r="E74" s="31">
        <v>812500</v>
      </c>
      <c r="F74" s="31">
        <v>812500</v>
      </c>
      <c r="G74" s="31">
        <f t="shared" si="3"/>
        <v>0</v>
      </c>
    </row>
    <row r="75" spans="1:7" s="29" customFormat="1">
      <c r="A75" s="29">
        <v>422</v>
      </c>
      <c r="B75" s="29" t="s">
        <v>39</v>
      </c>
      <c r="C75" s="30" t="s">
        <v>31</v>
      </c>
      <c r="E75" s="31">
        <v>812500</v>
      </c>
      <c r="F75" s="31">
        <v>812500</v>
      </c>
      <c r="G75" s="31">
        <f t="shared" si="3"/>
        <v>0</v>
      </c>
    </row>
    <row r="76" spans="1:7" s="25" customFormat="1">
      <c r="A76" s="25" t="s">
        <v>43</v>
      </c>
      <c r="C76" s="27"/>
      <c r="E76" s="28">
        <v>100000</v>
      </c>
      <c r="F76" s="28">
        <v>0</v>
      </c>
      <c r="G76" s="28">
        <f t="shared" si="3"/>
        <v>-100000</v>
      </c>
    </row>
    <row r="77" spans="1:7" s="29" customFormat="1" ht="21">
      <c r="A77" s="29" t="s">
        <v>44</v>
      </c>
      <c r="C77" s="30"/>
      <c r="D77" s="35" t="s">
        <v>1</v>
      </c>
      <c r="E77" s="31">
        <v>100000</v>
      </c>
      <c r="F77" s="31">
        <v>0</v>
      </c>
      <c r="G77" s="31">
        <f t="shared" si="3"/>
        <v>-100000</v>
      </c>
    </row>
    <row r="78" spans="1:7" s="29" customFormat="1">
      <c r="A78" s="29">
        <v>4</v>
      </c>
      <c r="B78" s="29" t="s">
        <v>36</v>
      </c>
      <c r="C78" s="30" t="s">
        <v>31</v>
      </c>
      <c r="E78" s="31">
        <v>100000</v>
      </c>
      <c r="F78" s="31">
        <v>0</v>
      </c>
      <c r="G78" s="31">
        <f t="shared" si="3"/>
        <v>-100000</v>
      </c>
    </row>
    <row r="79" spans="1:7" s="29" customFormat="1">
      <c r="A79" s="29">
        <v>42</v>
      </c>
      <c r="B79" s="29" t="s">
        <v>42</v>
      </c>
      <c r="C79" s="30" t="s">
        <v>31</v>
      </c>
      <c r="E79" s="31">
        <v>100000</v>
      </c>
      <c r="F79" s="31">
        <v>0</v>
      </c>
      <c r="G79" s="31">
        <f t="shared" si="3"/>
        <v>-100000</v>
      </c>
    </row>
    <row r="80" spans="1:7" s="29" customFormat="1">
      <c r="A80" s="29">
        <v>421</v>
      </c>
      <c r="B80" s="29" t="s">
        <v>39</v>
      </c>
      <c r="C80" s="30" t="s">
        <v>31</v>
      </c>
      <c r="E80" s="31">
        <v>100000</v>
      </c>
      <c r="F80" s="31">
        <v>0</v>
      </c>
      <c r="G80" s="31">
        <f t="shared" si="3"/>
        <v>-100000</v>
      </c>
    </row>
    <row r="81" spans="1:7" s="25" customFormat="1">
      <c r="A81" s="25" t="s">
        <v>45</v>
      </c>
      <c r="C81" s="27"/>
      <c r="E81" s="28">
        <v>50000</v>
      </c>
      <c r="F81" s="28">
        <v>125000</v>
      </c>
      <c r="G81" s="28">
        <f t="shared" si="3"/>
        <v>75000</v>
      </c>
    </row>
    <row r="82" spans="1:7" s="29" customFormat="1" ht="21">
      <c r="A82" s="29" t="s">
        <v>21</v>
      </c>
      <c r="C82" s="30"/>
      <c r="D82" s="35" t="s">
        <v>1</v>
      </c>
      <c r="E82" s="31">
        <v>50000</v>
      </c>
      <c r="F82" s="31">
        <v>125000</v>
      </c>
      <c r="G82" s="31">
        <f t="shared" si="3"/>
        <v>75000</v>
      </c>
    </row>
    <row r="83" spans="1:7" s="29" customFormat="1">
      <c r="A83" s="29">
        <v>4</v>
      </c>
      <c r="B83" s="29" t="s">
        <v>36</v>
      </c>
      <c r="C83" s="30" t="s">
        <v>37</v>
      </c>
      <c r="E83" s="31">
        <f>SUM(E84)</f>
        <v>50000</v>
      </c>
      <c r="F83" s="31">
        <v>125000</v>
      </c>
      <c r="G83" s="31">
        <f t="shared" si="3"/>
        <v>75000</v>
      </c>
    </row>
    <row r="84" spans="1:7" s="29" customFormat="1">
      <c r="A84" s="29">
        <v>41</v>
      </c>
      <c r="B84" s="29" t="s">
        <v>46</v>
      </c>
      <c r="C84" s="30" t="s">
        <v>37</v>
      </c>
      <c r="E84" s="31">
        <f>SUM(E85,)</f>
        <v>50000</v>
      </c>
      <c r="F84" s="31">
        <v>125000</v>
      </c>
      <c r="G84" s="31">
        <f t="shared" si="3"/>
        <v>75000</v>
      </c>
    </row>
    <row r="85" spans="1:7" s="29" customFormat="1">
      <c r="A85" s="29">
        <v>411</v>
      </c>
      <c r="B85" s="29" t="s">
        <v>47</v>
      </c>
      <c r="C85" s="30" t="s">
        <v>37</v>
      </c>
      <c r="E85" s="31">
        <v>50000</v>
      </c>
      <c r="F85" s="31">
        <v>125000</v>
      </c>
      <c r="G85" s="31">
        <f t="shared" si="3"/>
        <v>75000</v>
      </c>
    </row>
    <row r="86" spans="1:7" s="25" customFormat="1">
      <c r="A86" s="25" t="s">
        <v>48</v>
      </c>
      <c r="C86" s="27"/>
      <c r="E86" s="28">
        <v>300000</v>
      </c>
      <c r="F86" s="28">
        <v>200000</v>
      </c>
      <c r="G86" s="28">
        <f t="shared" si="3"/>
        <v>-100000</v>
      </c>
    </row>
    <row r="87" spans="1:7" s="29" customFormat="1" ht="21">
      <c r="A87" s="29" t="s">
        <v>49</v>
      </c>
      <c r="C87" s="30"/>
      <c r="D87" s="35" t="s">
        <v>1</v>
      </c>
      <c r="E87" s="31">
        <v>300000</v>
      </c>
      <c r="F87" s="31">
        <v>200000</v>
      </c>
      <c r="G87" s="31">
        <f t="shared" si="3"/>
        <v>-100000</v>
      </c>
    </row>
    <row r="88" spans="1:7" s="29" customFormat="1">
      <c r="A88" s="29">
        <v>4</v>
      </c>
      <c r="B88" s="29" t="s">
        <v>36</v>
      </c>
      <c r="C88" s="30" t="s">
        <v>37</v>
      </c>
      <c r="E88" s="31">
        <v>300000</v>
      </c>
      <c r="F88" s="31">
        <v>200000</v>
      </c>
      <c r="G88" s="31">
        <f t="shared" si="3"/>
        <v>-100000</v>
      </c>
    </row>
    <row r="89" spans="1:7" s="29" customFormat="1">
      <c r="A89" s="29">
        <v>41</v>
      </c>
      <c r="B89" s="29" t="s">
        <v>46</v>
      </c>
      <c r="C89" s="30" t="s">
        <v>37</v>
      </c>
      <c r="E89" s="31">
        <v>300000</v>
      </c>
      <c r="F89" s="31">
        <v>200000</v>
      </c>
      <c r="G89" s="31">
        <f t="shared" si="3"/>
        <v>-100000</v>
      </c>
    </row>
    <row r="90" spans="1:7" s="29" customFormat="1">
      <c r="A90" s="29">
        <v>412</v>
      </c>
      <c r="B90" s="29" t="s">
        <v>50</v>
      </c>
      <c r="C90" s="30" t="s">
        <v>31</v>
      </c>
      <c r="E90" s="31">
        <v>300000</v>
      </c>
      <c r="F90" s="31">
        <v>200000</v>
      </c>
      <c r="G90" s="31">
        <f t="shared" si="3"/>
        <v>-100000</v>
      </c>
    </row>
    <row r="91" spans="1:7" s="29" customFormat="1">
      <c r="C91" s="30"/>
      <c r="E91" s="31"/>
      <c r="F91" s="31"/>
      <c r="G91" s="32"/>
    </row>
    <row r="92" spans="1:7" s="25" customFormat="1">
      <c r="A92" s="25" t="s">
        <v>51</v>
      </c>
      <c r="C92" s="27"/>
      <c r="E92" s="28">
        <v>100000</v>
      </c>
      <c r="F92" s="28">
        <v>0</v>
      </c>
      <c r="G92" s="28">
        <f t="shared" ref="G92:G106" si="4">F92-E92</f>
        <v>-100000</v>
      </c>
    </row>
    <row r="93" spans="1:7" s="29" customFormat="1" ht="21">
      <c r="A93" s="29" t="s">
        <v>21</v>
      </c>
      <c r="C93" s="30"/>
      <c r="D93" s="35" t="s">
        <v>1</v>
      </c>
      <c r="E93" s="31">
        <v>100000</v>
      </c>
      <c r="F93" s="31">
        <v>0</v>
      </c>
      <c r="G93" s="31">
        <f t="shared" si="4"/>
        <v>-100000</v>
      </c>
    </row>
    <row r="94" spans="1:7" s="29" customFormat="1">
      <c r="A94" s="29">
        <v>4</v>
      </c>
      <c r="B94" s="29" t="s">
        <v>36</v>
      </c>
      <c r="C94" s="30" t="s">
        <v>37</v>
      </c>
      <c r="E94" s="31">
        <v>100000</v>
      </c>
      <c r="F94" s="31">
        <v>0</v>
      </c>
      <c r="G94" s="31">
        <f t="shared" si="4"/>
        <v>-100000</v>
      </c>
    </row>
    <row r="95" spans="1:7" s="29" customFormat="1">
      <c r="A95" s="29">
        <v>41</v>
      </c>
      <c r="B95" s="29" t="s">
        <v>46</v>
      </c>
      <c r="C95" s="30" t="s">
        <v>37</v>
      </c>
      <c r="E95" s="31">
        <v>100000</v>
      </c>
      <c r="F95" s="31">
        <v>0</v>
      </c>
      <c r="G95" s="31">
        <f t="shared" si="4"/>
        <v>-100000</v>
      </c>
    </row>
    <row r="96" spans="1:7" s="29" customFormat="1">
      <c r="A96" s="29">
        <v>412</v>
      </c>
      <c r="B96" s="29" t="s">
        <v>50</v>
      </c>
      <c r="C96" s="30" t="s">
        <v>31</v>
      </c>
      <c r="E96" s="31">
        <v>100000</v>
      </c>
      <c r="F96" s="31">
        <v>0</v>
      </c>
      <c r="G96" s="31">
        <f t="shared" si="4"/>
        <v>-100000</v>
      </c>
    </row>
    <row r="97" spans="1:7" s="25" customFormat="1">
      <c r="A97" s="25" t="s">
        <v>52</v>
      </c>
      <c r="C97" s="27"/>
      <c r="E97" s="28">
        <f>SUM(E99,)</f>
        <v>1160000</v>
      </c>
      <c r="F97" s="28">
        <v>1350000</v>
      </c>
      <c r="G97" s="28">
        <f t="shared" si="4"/>
        <v>190000</v>
      </c>
    </row>
    <row r="98" spans="1:7" s="29" customFormat="1">
      <c r="A98" s="29" t="s">
        <v>53</v>
      </c>
      <c r="C98" s="30" t="s">
        <v>31</v>
      </c>
      <c r="E98" s="31">
        <v>1160000</v>
      </c>
      <c r="F98" s="31">
        <v>1350000</v>
      </c>
      <c r="G98" s="31">
        <f t="shared" si="4"/>
        <v>190000</v>
      </c>
    </row>
    <row r="99" spans="1:7" s="29" customFormat="1">
      <c r="A99" s="29">
        <v>4</v>
      </c>
      <c r="B99" s="29" t="s">
        <v>36</v>
      </c>
      <c r="C99" s="30" t="s">
        <v>31</v>
      </c>
      <c r="E99" s="31">
        <f>SUM(E100)</f>
        <v>1160000</v>
      </c>
      <c r="F99" s="31">
        <v>1350000</v>
      </c>
      <c r="G99" s="31">
        <f t="shared" si="4"/>
        <v>190000</v>
      </c>
    </row>
    <row r="100" spans="1:7" s="29" customFormat="1">
      <c r="A100" s="29">
        <v>42</v>
      </c>
      <c r="B100" s="29" t="s">
        <v>42</v>
      </c>
      <c r="C100" s="30" t="s">
        <v>31</v>
      </c>
      <c r="E100" s="31">
        <f>SUM(E101)</f>
        <v>1160000</v>
      </c>
      <c r="F100" s="31">
        <v>1350000</v>
      </c>
      <c r="G100" s="31">
        <f t="shared" si="4"/>
        <v>190000</v>
      </c>
    </row>
    <row r="101" spans="1:7" s="29" customFormat="1">
      <c r="A101" s="29">
        <v>421</v>
      </c>
      <c r="B101" s="29" t="s">
        <v>54</v>
      </c>
      <c r="C101" s="30" t="s">
        <v>31</v>
      </c>
      <c r="E101" s="31">
        <v>1160000</v>
      </c>
      <c r="F101" s="31">
        <v>1350000</v>
      </c>
      <c r="G101" s="31">
        <f t="shared" si="4"/>
        <v>190000</v>
      </c>
    </row>
    <row r="102" spans="1:7" s="25" customFormat="1">
      <c r="A102" s="25" t="s">
        <v>55</v>
      </c>
      <c r="C102" s="27"/>
      <c r="E102" s="28">
        <f>SUM(E104,)</f>
        <v>103000</v>
      </c>
      <c r="F102" s="28">
        <v>0</v>
      </c>
      <c r="G102" s="28">
        <f t="shared" si="4"/>
        <v>-103000</v>
      </c>
    </row>
    <row r="103" spans="1:7" s="29" customFormat="1">
      <c r="A103" s="29" t="s">
        <v>56</v>
      </c>
      <c r="C103" s="30"/>
      <c r="E103" s="31">
        <v>103000</v>
      </c>
      <c r="F103" s="31">
        <v>0</v>
      </c>
      <c r="G103" s="31">
        <f t="shared" si="4"/>
        <v>-103000</v>
      </c>
    </row>
    <row r="104" spans="1:7" s="29" customFormat="1">
      <c r="A104" s="29">
        <v>4</v>
      </c>
      <c r="B104" s="29" t="s">
        <v>36</v>
      </c>
      <c r="C104" s="30" t="s">
        <v>31</v>
      </c>
      <c r="E104" s="31">
        <v>103000</v>
      </c>
      <c r="F104" s="31">
        <v>0</v>
      </c>
      <c r="G104" s="31">
        <f t="shared" si="4"/>
        <v>-103000</v>
      </c>
    </row>
    <row r="105" spans="1:7" s="29" customFormat="1">
      <c r="A105" s="29">
        <v>42</v>
      </c>
      <c r="B105" s="29" t="s">
        <v>38</v>
      </c>
      <c r="C105" s="30" t="s">
        <v>31</v>
      </c>
      <c r="E105" s="31">
        <v>103000</v>
      </c>
      <c r="F105" s="31">
        <v>0</v>
      </c>
      <c r="G105" s="31">
        <f t="shared" si="4"/>
        <v>-103000</v>
      </c>
    </row>
    <row r="106" spans="1:7" s="29" customFormat="1">
      <c r="A106" s="29">
        <v>421</v>
      </c>
      <c r="B106" s="29" t="s">
        <v>54</v>
      </c>
      <c r="C106" s="30" t="s">
        <v>31</v>
      </c>
      <c r="E106" s="31">
        <v>103000</v>
      </c>
      <c r="F106" s="31">
        <v>0</v>
      </c>
      <c r="G106" s="31">
        <f t="shared" si="4"/>
        <v>-103000</v>
      </c>
    </row>
    <row r="107" spans="1:7" s="29" customFormat="1">
      <c r="C107" s="30"/>
      <c r="E107" s="31"/>
      <c r="F107" s="31"/>
      <c r="G107" s="31"/>
    </row>
    <row r="108" spans="1:7" s="25" customFormat="1">
      <c r="A108" s="25" t="s">
        <v>57</v>
      </c>
      <c r="C108" s="27"/>
      <c r="E108" s="28">
        <v>100000</v>
      </c>
      <c r="F108" s="28">
        <v>100000</v>
      </c>
      <c r="G108" s="28">
        <f t="shared" ref="G108:G137" si="5">F108-E108</f>
        <v>0</v>
      </c>
    </row>
    <row r="109" spans="1:7" s="29" customFormat="1">
      <c r="A109" s="29" t="s">
        <v>58</v>
      </c>
      <c r="C109" s="30"/>
      <c r="D109" s="29" t="s">
        <v>1</v>
      </c>
      <c r="E109" s="31">
        <v>100000</v>
      </c>
      <c r="F109" s="31">
        <v>100000</v>
      </c>
      <c r="G109" s="31">
        <f t="shared" si="5"/>
        <v>0</v>
      </c>
    </row>
    <row r="110" spans="1:7" s="29" customFormat="1">
      <c r="A110" s="29">
        <v>4</v>
      </c>
      <c r="B110" s="29" t="s">
        <v>36</v>
      </c>
      <c r="C110" s="30" t="s">
        <v>31</v>
      </c>
      <c r="E110" s="31">
        <v>100000</v>
      </c>
      <c r="F110" s="31">
        <v>100000</v>
      </c>
      <c r="G110" s="31">
        <f t="shared" si="5"/>
        <v>0</v>
      </c>
    </row>
    <row r="111" spans="1:7" s="29" customFormat="1">
      <c r="A111" s="29">
        <v>42</v>
      </c>
      <c r="B111" s="29" t="s">
        <v>59</v>
      </c>
      <c r="C111" s="30" t="s">
        <v>31</v>
      </c>
      <c r="E111" s="31">
        <v>100000</v>
      </c>
      <c r="F111" s="31">
        <v>100000</v>
      </c>
      <c r="G111" s="31">
        <f t="shared" si="5"/>
        <v>0</v>
      </c>
    </row>
    <row r="112" spans="1:7" s="29" customFormat="1">
      <c r="A112" s="29">
        <v>421</v>
      </c>
      <c r="B112" s="29" t="s">
        <v>54</v>
      </c>
      <c r="C112" s="30" t="s">
        <v>31</v>
      </c>
      <c r="E112" s="31">
        <v>100000</v>
      </c>
      <c r="F112" s="31">
        <v>100000</v>
      </c>
      <c r="G112" s="31">
        <f t="shared" si="5"/>
        <v>0</v>
      </c>
    </row>
    <row r="113" spans="1:7" s="25" customFormat="1">
      <c r="A113" s="25" t="s">
        <v>60</v>
      </c>
      <c r="C113" s="27"/>
      <c r="E113" s="28">
        <v>103000</v>
      </c>
      <c r="F113" s="28">
        <v>0</v>
      </c>
      <c r="G113" s="28">
        <f t="shared" si="5"/>
        <v>-103000</v>
      </c>
    </row>
    <row r="114" spans="1:7" s="29" customFormat="1" ht="21">
      <c r="A114" s="29" t="s">
        <v>21</v>
      </c>
      <c r="C114" s="30"/>
      <c r="D114" s="35" t="s">
        <v>1</v>
      </c>
      <c r="E114" s="31">
        <v>103000</v>
      </c>
      <c r="F114" s="31">
        <v>0</v>
      </c>
      <c r="G114" s="31">
        <f t="shared" si="5"/>
        <v>-103000</v>
      </c>
    </row>
    <row r="115" spans="1:7" s="29" customFormat="1">
      <c r="A115" s="29">
        <v>4</v>
      </c>
      <c r="B115" s="29" t="s">
        <v>36</v>
      </c>
      <c r="C115" s="30" t="s">
        <v>37</v>
      </c>
      <c r="E115" s="31">
        <v>103000</v>
      </c>
      <c r="F115" s="31">
        <v>0</v>
      </c>
      <c r="G115" s="31">
        <f t="shared" si="5"/>
        <v>-103000</v>
      </c>
    </row>
    <row r="116" spans="1:7" s="29" customFormat="1">
      <c r="A116" s="29">
        <v>42</v>
      </c>
      <c r="B116" s="29" t="s">
        <v>42</v>
      </c>
      <c r="C116" s="30" t="s">
        <v>37</v>
      </c>
      <c r="E116" s="31">
        <v>103000</v>
      </c>
      <c r="F116" s="31">
        <v>0</v>
      </c>
      <c r="G116" s="31">
        <f t="shared" si="5"/>
        <v>-103000</v>
      </c>
    </row>
    <row r="117" spans="1:7" s="29" customFormat="1">
      <c r="A117" s="29">
        <v>421</v>
      </c>
      <c r="B117" s="29" t="s">
        <v>39</v>
      </c>
      <c r="C117" s="30" t="s">
        <v>37</v>
      </c>
      <c r="E117" s="31">
        <v>103000</v>
      </c>
      <c r="F117" s="31">
        <v>0</v>
      </c>
      <c r="G117" s="31">
        <f t="shared" si="5"/>
        <v>-103000</v>
      </c>
    </row>
    <row r="118" spans="1:7" s="25" customFormat="1">
      <c r="A118" s="25" t="s">
        <v>61</v>
      </c>
      <c r="C118" s="27"/>
      <c r="E118" s="28">
        <v>210000</v>
      </c>
      <c r="F118" s="28">
        <v>120000</v>
      </c>
      <c r="G118" s="28">
        <f t="shared" si="5"/>
        <v>-90000</v>
      </c>
    </row>
    <row r="119" spans="1:7" s="29" customFormat="1" ht="21">
      <c r="A119" s="29" t="s">
        <v>21</v>
      </c>
      <c r="C119" s="30"/>
      <c r="D119" s="35" t="s">
        <v>1</v>
      </c>
      <c r="E119" s="31">
        <v>210000</v>
      </c>
      <c r="F119" s="31">
        <v>120000</v>
      </c>
      <c r="G119" s="31">
        <f t="shared" si="5"/>
        <v>-90000</v>
      </c>
    </row>
    <row r="120" spans="1:7" s="29" customFormat="1">
      <c r="A120" s="29">
        <v>4</v>
      </c>
      <c r="B120" s="29" t="s">
        <v>36</v>
      </c>
      <c r="C120" s="30" t="s">
        <v>31</v>
      </c>
      <c r="E120" s="31">
        <v>210000</v>
      </c>
      <c r="F120" s="31">
        <v>120000</v>
      </c>
      <c r="G120" s="31">
        <f t="shared" si="5"/>
        <v>-90000</v>
      </c>
    </row>
    <row r="121" spans="1:7" s="29" customFormat="1">
      <c r="A121" s="29">
        <v>42</v>
      </c>
      <c r="B121" s="29" t="s">
        <v>42</v>
      </c>
      <c r="C121" s="30" t="s">
        <v>31</v>
      </c>
      <c r="E121" s="31">
        <v>210000</v>
      </c>
      <c r="F121" s="31">
        <v>120000</v>
      </c>
      <c r="G121" s="31">
        <f t="shared" si="5"/>
        <v>-90000</v>
      </c>
    </row>
    <row r="122" spans="1:7" s="29" customFormat="1">
      <c r="A122" s="29">
        <v>421</v>
      </c>
      <c r="B122" s="29" t="s">
        <v>39</v>
      </c>
      <c r="C122" s="30" t="s">
        <v>31</v>
      </c>
      <c r="E122" s="31">
        <v>210000</v>
      </c>
      <c r="F122" s="31">
        <v>120000</v>
      </c>
      <c r="G122" s="31">
        <f t="shared" si="5"/>
        <v>-90000</v>
      </c>
    </row>
    <row r="123" spans="1:7" s="39" customFormat="1">
      <c r="A123" s="36" t="s">
        <v>62</v>
      </c>
      <c r="B123" s="36"/>
      <c r="C123" s="37"/>
      <c r="D123" s="36"/>
      <c r="E123" s="38">
        <v>60000</v>
      </c>
      <c r="F123" s="38">
        <v>0</v>
      </c>
      <c r="G123" s="28">
        <f t="shared" si="5"/>
        <v>-60000</v>
      </c>
    </row>
    <row r="124" spans="1:7" s="40" customFormat="1">
      <c r="A124" s="40" t="s">
        <v>21</v>
      </c>
      <c r="C124" s="41"/>
      <c r="E124" s="42">
        <v>60000</v>
      </c>
      <c r="F124" s="42">
        <v>0</v>
      </c>
      <c r="G124" s="31">
        <f t="shared" si="5"/>
        <v>-60000</v>
      </c>
    </row>
    <row r="125" spans="1:7" s="29" customFormat="1">
      <c r="A125" s="29">
        <v>3</v>
      </c>
      <c r="B125" s="29" t="s">
        <v>16</v>
      </c>
      <c r="C125" s="30" t="s">
        <v>31</v>
      </c>
      <c r="E125" s="42">
        <v>60000</v>
      </c>
      <c r="F125" s="31">
        <v>0</v>
      </c>
      <c r="G125" s="31">
        <f t="shared" si="5"/>
        <v>-60000</v>
      </c>
    </row>
    <row r="126" spans="1:7" s="29" customFormat="1">
      <c r="A126" s="29">
        <v>38</v>
      </c>
      <c r="B126" s="29" t="s">
        <v>23</v>
      </c>
      <c r="C126" s="30" t="s">
        <v>31</v>
      </c>
      <c r="E126" s="42">
        <v>60000</v>
      </c>
      <c r="F126" s="31">
        <v>0</v>
      </c>
      <c r="G126" s="31">
        <f t="shared" si="5"/>
        <v>-60000</v>
      </c>
    </row>
    <row r="127" spans="1:7" s="29" customFormat="1">
      <c r="A127" s="29">
        <v>386</v>
      </c>
      <c r="B127" s="29" t="s">
        <v>63</v>
      </c>
      <c r="C127" s="30" t="s">
        <v>31</v>
      </c>
      <c r="E127" s="42">
        <v>60000</v>
      </c>
      <c r="F127" s="31">
        <v>0</v>
      </c>
      <c r="G127" s="31">
        <f t="shared" si="5"/>
        <v>-60000</v>
      </c>
    </row>
    <row r="128" spans="1:7" s="25" customFormat="1">
      <c r="A128" s="25" t="s">
        <v>64</v>
      </c>
      <c r="C128" s="27"/>
      <c r="E128" s="28">
        <v>103000</v>
      </c>
      <c r="F128" s="28">
        <v>350000</v>
      </c>
      <c r="G128" s="28">
        <f t="shared" si="5"/>
        <v>247000</v>
      </c>
    </row>
    <row r="129" spans="1:7" s="29" customFormat="1" ht="21">
      <c r="A129" s="29" t="s">
        <v>65</v>
      </c>
      <c r="C129" s="30"/>
      <c r="D129" s="35" t="s">
        <v>1</v>
      </c>
      <c r="E129" s="31">
        <v>103000</v>
      </c>
      <c r="F129" s="31">
        <v>350000</v>
      </c>
      <c r="G129" s="31">
        <f t="shared" si="5"/>
        <v>247000</v>
      </c>
    </row>
    <row r="130" spans="1:7" s="29" customFormat="1">
      <c r="A130" s="29">
        <v>4</v>
      </c>
      <c r="B130" s="29" t="s">
        <v>36</v>
      </c>
      <c r="C130" s="30" t="s">
        <v>37</v>
      </c>
      <c r="E130" s="31">
        <v>103000</v>
      </c>
      <c r="F130" s="31">
        <v>350000</v>
      </c>
      <c r="G130" s="31">
        <f t="shared" si="5"/>
        <v>247000</v>
      </c>
    </row>
    <row r="131" spans="1:7" s="29" customFormat="1">
      <c r="A131" s="29">
        <v>42</v>
      </c>
      <c r="B131" s="29" t="s">
        <v>42</v>
      </c>
      <c r="C131" s="30" t="s">
        <v>37</v>
      </c>
      <c r="E131" s="31">
        <v>103000</v>
      </c>
      <c r="F131" s="31">
        <v>350000</v>
      </c>
      <c r="G131" s="31">
        <f t="shared" si="5"/>
        <v>247000</v>
      </c>
    </row>
    <row r="132" spans="1:7" s="29" customFormat="1">
      <c r="A132" s="29">
        <v>421</v>
      </c>
      <c r="B132" s="29" t="s">
        <v>39</v>
      </c>
      <c r="C132" s="30" t="s">
        <v>37</v>
      </c>
      <c r="E132" s="31">
        <v>103000</v>
      </c>
      <c r="F132" s="31">
        <v>350000</v>
      </c>
      <c r="G132" s="31">
        <f t="shared" si="5"/>
        <v>247000</v>
      </c>
    </row>
    <row r="133" spans="1:7" s="25" customFormat="1">
      <c r="A133" s="25" t="s">
        <v>66</v>
      </c>
      <c r="C133" s="27"/>
      <c r="E133" s="28">
        <v>0</v>
      </c>
      <c r="F133" s="28">
        <v>140000</v>
      </c>
      <c r="G133" s="28">
        <f t="shared" si="5"/>
        <v>140000</v>
      </c>
    </row>
    <row r="134" spans="1:7" s="29" customFormat="1" ht="21">
      <c r="A134" s="29" t="s">
        <v>21</v>
      </c>
      <c r="C134" s="30"/>
      <c r="D134" s="35" t="s">
        <v>1</v>
      </c>
      <c r="E134" s="31">
        <v>0</v>
      </c>
      <c r="F134" s="31">
        <v>140000</v>
      </c>
      <c r="G134" s="31">
        <f t="shared" si="5"/>
        <v>140000</v>
      </c>
    </row>
    <row r="135" spans="1:7" s="29" customFormat="1">
      <c r="A135" s="29">
        <v>4</v>
      </c>
      <c r="B135" s="29" t="s">
        <v>36</v>
      </c>
      <c r="C135" s="30" t="s">
        <v>37</v>
      </c>
      <c r="E135" s="31">
        <v>0</v>
      </c>
      <c r="F135" s="31">
        <v>140000</v>
      </c>
      <c r="G135" s="31">
        <f t="shared" si="5"/>
        <v>140000</v>
      </c>
    </row>
    <row r="136" spans="1:7" s="29" customFormat="1">
      <c r="A136" s="29">
        <v>42</v>
      </c>
      <c r="B136" s="29" t="s">
        <v>42</v>
      </c>
      <c r="C136" s="30" t="s">
        <v>37</v>
      </c>
      <c r="E136" s="31">
        <v>0</v>
      </c>
      <c r="F136" s="31">
        <v>140000</v>
      </c>
      <c r="G136" s="31">
        <f t="shared" si="5"/>
        <v>140000</v>
      </c>
    </row>
    <row r="137" spans="1:7" s="29" customFormat="1">
      <c r="A137" s="29">
        <v>421</v>
      </c>
      <c r="B137" s="29" t="s">
        <v>39</v>
      </c>
      <c r="C137" s="30" t="s">
        <v>37</v>
      </c>
      <c r="E137" s="31">
        <v>0</v>
      </c>
      <c r="F137" s="31">
        <v>140000</v>
      </c>
      <c r="G137" s="31">
        <f t="shared" si="5"/>
        <v>140000</v>
      </c>
    </row>
    <row r="138" spans="1:7" s="29" customFormat="1" ht="15.75">
      <c r="A138" s="23" t="s">
        <v>67</v>
      </c>
      <c r="C138" s="30"/>
      <c r="E138" s="23">
        <f>SUM(E139,E145,E150,E155,E161,E166,E171,E176,E183,E188,E193,E198,E204,E210,E215,E223,E228,E233,E238)</f>
        <v>972000</v>
      </c>
      <c r="F138" s="23">
        <f>SUM(F139,F145,F150,F155,F161,F166,F171,F176,F183,F188,F193,F198,F204,F210,F215,F223,F228,F233,F238)</f>
        <v>2864000</v>
      </c>
      <c r="G138" s="23">
        <f>SUM(G139,G145,G150,G155,G161,G166,G171,G176,G183,G188,G193,G198,G204,G210,G215,G223,G228,G233,G238)</f>
        <v>1892000</v>
      </c>
    </row>
    <row r="139" spans="1:7" s="26" customFormat="1">
      <c r="A139" s="25" t="s">
        <v>68</v>
      </c>
      <c r="B139" s="25"/>
      <c r="C139" s="27"/>
      <c r="D139" s="25"/>
      <c r="E139" s="28">
        <v>204500</v>
      </c>
      <c r="F139" s="28">
        <v>234500</v>
      </c>
      <c r="G139" s="28">
        <f t="shared" ref="G139:G180" si="6">F139-E139</f>
        <v>30000</v>
      </c>
    </row>
    <row r="140" spans="1:7" s="29" customFormat="1" ht="21">
      <c r="A140" s="29" t="s">
        <v>21</v>
      </c>
      <c r="C140" s="30"/>
      <c r="D140" s="35" t="s">
        <v>1</v>
      </c>
      <c r="E140" s="31">
        <v>204500</v>
      </c>
      <c r="F140" s="31">
        <v>234500</v>
      </c>
      <c r="G140" s="31">
        <f t="shared" si="6"/>
        <v>30000</v>
      </c>
    </row>
    <row r="141" spans="1:7" s="29" customFormat="1">
      <c r="A141" s="29">
        <v>3</v>
      </c>
      <c r="B141" s="29" t="s">
        <v>69</v>
      </c>
      <c r="C141" s="30" t="s">
        <v>26</v>
      </c>
      <c r="E141" s="31">
        <v>204500</v>
      </c>
      <c r="F141" s="31">
        <v>234500</v>
      </c>
      <c r="G141" s="31">
        <f t="shared" si="6"/>
        <v>30000</v>
      </c>
    </row>
    <row r="142" spans="1:7" s="29" customFormat="1">
      <c r="A142" s="29">
        <v>32</v>
      </c>
      <c r="B142" s="29" t="s">
        <v>70</v>
      </c>
      <c r="C142" s="30" t="s">
        <v>26</v>
      </c>
      <c r="E142" s="31">
        <f>SUM(E143:E144)</f>
        <v>204500</v>
      </c>
      <c r="F142" s="31">
        <v>234500</v>
      </c>
      <c r="G142" s="31">
        <f t="shared" si="6"/>
        <v>30000</v>
      </c>
    </row>
    <row r="143" spans="1:7" s="29" customFormat="1">
      <c r="A143" s="29">
        <v>322</v>
      </c>
      <c r="B143" s="29" t="s">
        <v>71</v>
      </c>
      <c r="C143" s="30" t="s">
        <v>26</v>
      </c>
      <c r="E143" s="31">
        <v>154500</v>
      </c>
      <c r="F143" s="31">
        <v>180500</v>
      </c>
      <c r="G143" s="31">
        <f t="shared" si="6"/>
        <v>26000</v>
      </c>
    </row>
    <row r="144" spans="1:7" s="29" customFormat="1">
      <c r="A144" s="29">
        <v>329</v>
      </c>
      <c r="B144" s="29" t="s">
        <v>28</v>
      </c>
      <c r="C144" s="30" t="s">
        <v>26</v>
      </c>
      <c r="E144" s="31">
        <v>50000</v>
      </c>
      <c r="F144" s="31">
        <v>54000</v>
      </c>
      <c r="G144" s="31">
        <f t="shared" si="6"/>
        <v>4000</v>
      </c>
    </row>
    <row r="145" spans="1:7" s="25" customFormat="1">
      <c r="A145" s="25" t="s">
        <v>72</v>
      </c>
      <c r="C145" s="27"/>
      <c r="E145" s="28">
        <v>49662.42</v>
      </c>
      <c r="F145" s="28">
        <v>81369.17</v>
      </c>
      <c r="G145" s="28">
        <f t="shared" si="6"/>
        <v>31706.75</v>
      </c>
    </row>
    <row r="146" spans="1:7" s="29" customFormat="1">
      <c r="A146" s="29" t="s">
        <v>21</v>
      </c>
      <c r="C146" s="30"/>
      <c r="D146" s="29" t="s">
        <v>1</v>
      </c>
      <c r="E146" s="31">
        <v>49662.42</v>
      </c>
      <c r="F146" s="31">
        <v>81369.17</v>
      </c>
      <c r="G146" s="31">
        <f t="shared" si="6"/>
        <v>31706.75</v>
      </c>
    </row>
    <row r="147" spans="1:7" s="29" customFormat="1">
      <c r="A147" s="29">
        <v>3</v>
      </c>
      <c r="B147" s="29" t="s">
        <v>16</v>
      </c>
      <c r="C147" s="30" t="s">
        <v>26</v>
      </c>
      <c r="E147" s="31">
        <f>SUM(E148)</f>
        <v>49662.42</v>
      </c>
      <c r="F147" s="31">
        <v>81369.17</v>
      </c>
      <c r="G147" s="31">
        <f t="shared" si="6"/>
        <v>31706.75</v>
      </c>
    </row>
    <row r="148" spans="1:7" s="29" customFormat="1">
      <c r="A148" s="29">
        <v>32</v>
      </c>
      <c r="B148" s="29" t="s">
        <v>32</v>
      </c>
      <c r="C148" s="30" t="s">
        <v>26</v>
      </c>
      <c r="E148" s="31">
        <f>SUM(E149)</f>
        <v>49662.42</v>
      </c>
      <c r="F148" s="31">
        <v>81369.17</v>
      </c>
      <c r="G148" s="31">
        <f t="shared" si="6"/>
        <v>31706.75</v>
      </c>
    </row>
    <row r="149" spans="1:7" s="29" customFormat="1">
      <c r="A149" s="29">
        <v>329</v>
      </c>
      <c r="B149" s="29" t="s">
        <v>28</v>
      </c>
      <c r="C149" s="30" t="s">
        <v>26</v>
      </c>
      <c r="E149" s="31">
        <v>49662.42</v>
      </c>
      <c r="F149" s="31">
        <v>81369.17</v>
      </c>
      <c r="G149" s="31">
        <f t="shared" si="6"/>
        <v>31706.75</v>
      </c>
    </row>
    <row r="150" spans="1:7" s="26" customFormat="1">
      <c r="A150" s="25" t="s">
        <v>73</v>
      </c>
      <c r="B150" s="25"/>
      <c r="C150" s="27"/>
      <c r="D150" s="25"/>
      <c r="E150" s="28">
        <v>90000</v>
      </c>
      <c r="F150" s="28">
        <v>143000</v>
      </c>
      <c r="G150" s="28">
        <f t="shared" si="6"/>
        <v>53000</v>
      </c>
    </row>
    <row r="151" spans="1:7" s="29" customFormat="1" ht="21">
      <c r="A151" s="29" t="s">
        <v>74</v>
      </c>
      <c r="C151" s="30"/>
      <c r="D151" s="35" t="s">
        <v>1</v>
      </c>
      <c r="E151" s="31">
        <v>90000</v>
      </c>
      <c r="F151" s="31">
        <v>143000</v>
      </c>
      <c r="G151" s="31">
        <f t="shared" si="6"/>
        <v>53000</v>
      </c>
    </row>
    <row r="152" spans="1:7" s="29" customFormat="1">
      <c r="A152" s="29">
        <v>3</v>
      </c>
      <c r="B152" s="29" t="s">
        <v>69</v>
      </c>
      <c r="C152" s="30" t="s">
        <v>26</v>
      </c>
      <c r="E152" s="31">
        <v>90000</v>
      </c>
      <c r="F152" s="31">
        <v>143000</v>
      </c>
      <c r="G152" s="31">
        <f t="shared" si="6"/>
        <v>53000</v>
      </c>
    </row>
    <row r="153" spans="1:7" s="29" customFormat="1">
      <c r="A153" s="29">
        <v>32</v>
      </c>
      <c r="B153" s="29" t="s">
        <v>32</v>
      </c>
      <c r="C153" s="30" t="s">
        <v>26</v>
      </c>
      <c r="E153" s="31">
        <v>90000</v>
      </c>
      <c r="F153" s="31">
        <v>143000</v>
      </c>
      <c r="G153" s="31">
        <f t="shared" si="6"/>
        <v>53000</v>
      </c>
    </row>
    <row r="154" spans="1:7" s="29" customFormat="1">
      <c r="A154" s="29">
        <v>323</v>
      </c>
      <c r="B154" s="29" t="s">
        <v>33</v>
      </c>
      <c r="C154" s="30" t="s">
        <v>26</v>
      </c>
      <c r="E154" s="31">
        <v>90000</v>
      </c>
      <c r="F154" s="31">
        <v>143000</v>
      </c>
      <c r="G154" s="31">
        <f t="shared" si="6"/>
        <v>53000</v>
      </c>
    </row>
    <row r="155" spans="1:7" s="26" customFormat="1">
      <c r="A155" s="25" t="s">
        <v>75</v>
      </c>
      <c r="B155" s="25"/>
      <c r="C155" s="27"/>
      <c r="D155" s="25"/>
      <c r="E155" s="28">
        <v>103637.58</v>
      </c>
      <c r="F155" s="28">
        <v>103637.58</v>
      </c>
      <c r="G155" s="28">
        <f t="shared" si="6"/>
        <v>0</v>
      </c>
    </row>
    <row r="156" spans="1:7" s="29" customFormat="1" ht="18.75">
      <c r="A156" s="29" t="s">
        <v>21</v>
      </c>
      <c r="C156" s="30"/>
      <c r="D156" s="43" t="s">
        <v>1</v>
      </c>
      <c r="E156" s="31">
        <f>E157</f>
        <v>103637.58</v>
      </c>
      <c r="F156" s="31">
        <v>103637.58</v>
      </c>
      <c r="G156" s="31">
        <f t="shared" si="6"/>
        <v>0</v>
      </c>
    </row>
    <row r="157" spans="1:7" s="29" customFormat="1">
      <c r="A157" s="29">
        <v>3</v>
      </c>
      <c r="B157" s="29" t="s">
        <v>16</v>
      </c>
      <c r="C157" s="30" t="s">
        <v>26</v>
      </c>
      <c r="E157" s="31">
        <f>E158</f>
        <v>103637.58</v>
      </c>
      <c r="F157" s="31">
        <v>103637.58</v>
      </c>
      <c r="G157" s="31">
        <f t="shared" si="6"/>
        <v>0</v>
      </c>
    </row>
    <row r="158" spans="1:7" s="29" customFormat="1">
      <c r="A158" s="29">
        <v>34</v>
      </c>
      <c r="B158" s="29" t="s">
        <v>76</v>
      </c>
      <c r="C158" s="30" t="s">
        <v>26</v>
      </c>
      <c r="E158" s="31">
        <f>SUM(E159:E160)</f>
        <v>103637.58</v>
      </c>
      <c r="F158" s="31">
        <v>103637.58</v>
      </c>
      <c r="G158" s="31">
        <f t="shared" si="6"/>
        <v>0</v>
      </c>
    </row>
    <row r="159" spans="1:7" s="29" customFormat="1">
      <c r="A159" s="29">
        <v>342</v>
      </c>
      <c r="B159" s="29" t="s">
        <v>77</v>
      </c>
      <c r="C159" s="30" t="s">
        <v>26</v>
      </c>
      <c r="E159" s="31">
        <v>95637.58</v>
      </c>
      <c r="F159" s="31">
        <v>95637.58</v>
      </c>
      <c r="G159" s="31">
        <f t="shared" si="6"/>
        <v>0</v>
      </c>
    </row>
    <row r="160" spans="1:7" s="29" customFormat="1">
      <c r="A160" s="29">
        <v>343</v>
      </c>
      <c r="B160" s="29" t="s">
        <v>78</v>
      </c>
      <c r="C160" s="30" t="s">
        <v>26</v>
      </c>
      <c r="E160" s="31">
        <v>8000</v>
      </c>
      <c r="F160" s="31">
        <v>8000</v>
      </c>
      <c r="G160" s="31">
        <f t="shared" si="6"/>
        <v>0</v>
      </c>
    </row>
    <row r="161" spans="1:8" s="26" customFormat="1">
      <c r="A161" s="25" t="s">
        <v>79</v>
      </c>
      <c r="B161" s="25"/>
      <c r="C161" s="27"/>
      <c r="D161" s="25"/>
      <c r="E161" s="28">
        <v>86000</v>
      </c>
      <c r="F161" s="28">
        <v>54000</v>
      </c>
      <c r="G161" s="28">
        <f t="shared" si="6"/>
        <v>-32000</v>
      </c>
      <c r="H161" s="25"/>
    </row>
    <row r="162" spans="1:8" s="29" customFormat="1">
      <c r="A162" s="40" t="s">
        <v>80</v>
      </c>
      <c r="B162" s="40"/>
      <c r="C162" s="41"/>
      <c r="D162" s="40"/>
      <c r="E162" s="42">
        <v>86000</v>
      </c>
      <c r="F162" s="42">
        <v>54000</v>
      </c>
      <c r="G162" s="31">
        <f t="shared" si="6"/>
        <v>-32000</v>
      </c>
    </row>
    <row r="163" spans="1:8" s="29" customFormat="1" ht="21">
      <c r="A163" s="29">
        <v>3</v>
      </c>
      <c r="B163" s="29" t="s">
        <v>16</v>
      </c>
      <c r="C163" s="30" t="s">
        <v>26</v>
      </c>
      <c r="D163" s="35" t="s">
        <v>1</v>
      </c>
      <c r="E163" s="42">
        <v>86000</v>
      </c>
      <c r="F163" s="42">
        <v>54000</v>
      </c>
      <c r="G163" s="31">
        <f t="shared" si="6"/>
        <v>-32000</v>
      </c>
    </row>
    <row r="164" spans="1:8" s="29" customFormat="1">
      <c r="A164" s="29">
        <v>32</v>
      </c>
      <c r="B164" s="29" t="s">
        <v>32</v>
      </c>
      <c r="C164" s="30" t="s">
        <v>26</v>
      </c>
      <c r="E164" s="42">
        <v>86000</v>
      </c>
      <c r="F164" s="42">
        <v>54000</v>
      </c>
      <c r="G164" s="31">
        <f t="shared" si="6"/>
        <v>-32000</v>
      </c>
    </row>
    <row r="165" spans="1:8" s="29" customFormat="1">
      <c r="A165" s="29">
        <v>324</v>
      </c>
      <c r="B165" s="29" t="s">
        <v>81</v>
      </c>
      <c r="C165" s="30" t="s">
        <v>26</v>
      </c>
      <c r="E165" s="42">
        <v>86000</v>
      </c>
      <c r="F165" s="42">
        <v>54000</v>
      </c>
      <c r="G165" s="31">
        <f t="shared" si="6"/>
        <v>-32000</v>
      </c>
    </row>
    <row r="166" spans="1:8" s="26" customFormat="1">
      <c r="A166" s="25" t="s">
        <v>82</v>
      </c>
      <c r="B166" s="25"/>
      <c r="C166" s="27"/>
      <c r="D166" s="25"/>
      <c r="E166" s="28">
        <v>8000</v>
      </c>
      <c r="F166" s="28">
        <v>8000</v>
      </c>
      <c r="G166" s="28">
        <f t="shared" si="6"/>
        <v>0</v>
      </c>
    </row>
    <row r="167" spans="1:8" s="29" customFormat="1">
      <c r="A167" s="29" t="s">
        <v>21</v>
      </c>
      <c r="C167" s="30"/>
      <c r="D167" s="29" t="s">
        <v>1</v>
      </c>
      <c r="E167" s="31">
        <v>8000</v>
      </c>
      <c r="F167" s="31">
        <v>8000</v>
      </c>
      <c r="G167" s="31">
        <f t="shared" si="6"/>
        <v>0</v>
      </c>
    </row>
    <row r="168" spans="1:8" s="29" customFormat="1">
      <c r="A168" s="29">
        <v>3</v>
      </c>
      <c r="B168" s="29" t="s">
        <v>16</v>
      </c>
      <c r="C168" s="30" t="s">
        <v>26</v>
      </c>
      <c r="D168" s="29" t="s">
        <v>1</v>
      </c>
      <c r="E168" s="31">
        <v>8000</v>
      </c>
      <c r="F168" s="31">
        <v>8000</v>
      </c>
      <c r="G168" s="31">
        <f t="shared" si="6"/>
        <v>0</v>
      </c>
    </row>
    <row r="169" spans="1:8" s="29" customFormat="1">
      <c r="A169" s="29">
        <v>32</v>
      </c>
      <c r="B169" s="29" t="s">
        <v>76</v>
      </c>
      <c r="C169" s="30" t="s">
        <v>26</v>
      </c>
      <c r="E169" s="31">
        <v>8000</v>
      </c>
      <c r="F169" s="31">
        <v>8000</v>
      </c>
      <c r="G169" s="31">
        <f t="shared" si="6"/>
        <v>0</v>
      </c>
    </row>
    <row r="170" spans="1:8" s="29" customFormat="1">
      <c r="A170" s="29">
        <v>323</v>
      </c>
      <c r="B170" s="29" t="s">
        <v>83</v>
      </c>
      <c r="C170" s="30" t="s">
        <v>26</v>
      </c>
      <c r="E170" s="31">
        <v>8000</v>
      </c>
      <c r="F170" s="31">
        <v>8000</v>
      </c>
      <c r="G170" s="31">
        <f t="shared" si="6"/>
        <v>0</v>
      </c>
    </row>
    <row r="171" spans="1:8" s="47" customFormat="1">
      <c r="A171" s="44" t="s">
        <v>84</v>
      </c>
      <c r="B171" s="44"/>
      <c r="C171" s="45"/>
      <c r="D171" s="44"/>
      <c r="E171" s="46">
        <f>SUM(E173)</f>
        <v>62000</v>
      </c>
      <c r="F171" s="46">
        <v>62000</v>
      </c>
      <c r="G171" s="28">
        <f t="shared" si="6"/>
        <v>0</v>
      </c>
    </row>
    <row r="172" spans="1:8" s="48" customFormat="1">
      <c r="A172" s="48" t="s">
        <v>85</v>
      </c>
      <c r="C172" s="49"/>
      <c r="D172" s="48" t="s">
        <v>1</v>
      </c>
      <c r="E172" s="50">
        <v>62000</v>
      </c>
      <c r="F172" s="50">
        <v>62000</v>
      </c>
      <c r="G172" s="31">
        <f t="shared" si="6"/>
        <v>0</v>
      </c>
    </row>
    <row r="173" spans="1:8" s="48" customFormat="1">
      <c r="A173" s="48">
        <v>3</v>
      </c>
      <c r="B173" s="29" t="s">
        <v>16</v>
      </c>
      <c r="C173" s="1" t="s">
        <v>26</v>
      </c>
      <c r="E173" s="50">
        <v>62000</v>
      </c>
      <c r="F173" s="50">
        <v>62000</v>
      </c>
      <c r="G173" s="31">
        <f t="shared" si="6"/>
        <v>0</v>
      </c>
    </row>
    <row r="174" spans="1:8" s="48" customFormat="1">
      <c r="A174" s="48">
        <v>32</v>
      </c>
      <c r="B174" s="48" t="s">
        <v>32</v>
      </c>
      <c r="C174" s="1" t="s">
        <v>26</v>
      </c>
      <c r="E174" s="50">
        <v>62000</v>
      </c>
      <c r="F174" s="50">
        <v>62000</v>
      </c>
      <c r="G174" s="31">
        <f t="shared" si="6"/>
        <v>0</v>
      </c>
    </row>
    <row r="175" spans="1:8" s="48" customFormat="1">
      <c r="A175" s="48">
        <v>323</v>
      </c>
      <c r="B175" s="48" t="s">
        <v>33</v>
      </c>
      <c r="C175" s="1" t="s">
        <v>26</v>
      </c>
      <c r="E175" s="50">
        <v>62000</v>
      </c>
      <c r="F175" s="50">
        <v>62000</v>
      </c>
      <c r="G175" s="31">
        <f t="shared" si="6"/>
        <v>0</v>
      </c>
    </row>
    <row r="176" spans="1:8" s="25" customFormat="1">
      <c r="A176" s="25" t="s">
        <v>240</v>
      </c>
      <c r="C176" s="27"/>
      <c r="E176" s="28">
        <f>SUM(E178)</f>
        <v>55000</v>
      </c>
      <c r="F176" s="28">
        <v>55000</v>
      </c>
      <c r="G176" s="28">
        <f t="shared" si="6"/>
        <v>0</v>
      </c>
    </row>
    <row r="177" spans="1:7" s="29" customFormat="1">
      <c r="A177" s="29" t="s">
        <v>21</v>
      </c>
      <c r="C177" s="30"/>
      <c r="D177" s="29" t="s">
        <v>1</v>
      </c>
      <c r="E177" s="31">
        <v>55000</v>
      </c>
      <c r="F177" s="31">
        <v>55000</v>
      </c>
      <c r="G177" s="31">
        <f t="shared" si="6"/>
        <v>0</v>
      </c>
    </row>
    <row r="178" spans="1:7" s="29" customFormat="1">
      <c r="A178" s="29">
        <v>3</v>
      </c>
      <c r="B178" s="29" t="s">
        <v>16</v>
      </c>
      <c r="C178" s="30" t="s">
        <v>26</v>
      </c>
      <c r="E178" s="31">
        <f>SUM(E179)</f>
        <v>55000</v>
      </c>
      <c r="F178" s="31">
        <v>55000</v>
      </c>
      <c r="G178" s="31">
        <f t="shared" si="6"/>
        <v>0</v>
      </c>
    </row>
    <row r="179" spans="1:7" s="29" customFormat="1">
      <c r="A179" s="29">
        <v>32</v>
      </c>
      <c r="B179" s="29" t="s">
        <v>32</v>
      </c>
      <c r="C179" s="30" t="s">
        <v>26</v>
      </c>
      <c r="E179" s="31">
        <v>55000</v>
      </c>
      <c r="F179" s="31">
        <v>55000</v>
      </c>
      <c r="G179" s="31">
        <f t="shared" si="6"/>
        <v>0</v>
      </c>
    </row>
    <row r="180" spans="1:7" s="29" customFormat="1">
      <c r="A180" s="29">
        <v>329</v>
      </c>
      <c r="B180" s="29" t="s">
        <v>28</v>
      </c>
      <c r="C180" s="30" t="s">
        <v>26</v>
      </c>
      <c r="E180" s="31">
        <v>55000</v>
      </c>
      <c r="F180" s="31">
        <v>55000</v>
      </c>
      <c r="G180" s="31">
        <f t="shared" si="6"/>
        <v>0</v>
      </c>
    </row>
    <row r="181" spans="1:7" s="29" customFormat="1">
      <c r="C181" s="30"/>
      <c r="E181" s="31"/>
      <c r="F181" s="31"/>
      <c r="G181" s="31"/>
    </row>
    <row r="182" spans="1:7" s="29" customFormat="1">
      <c r="C182" s="30"/>
      <c r="E182" s="31"/>
      <c r="F182" s="31"/>
      <c r="G182" s="31"/>
    </row>
    <row r="183" spans="1:7" s="25" customFormat="1">
      <c r="A183" s="25" t="s">
        <v>86</v>
      </c>
      <c r="C183" s="27"/>
      <c r="E183" s="28">
        <v>17000</v>
      </c>
      <c r="F183" s="28">
        <v>17000</v>
      </c>
      <c r="G183" s="28">
        <f t="shared" ref="G183:G208" si="7">F183-E183</f>
        <v>0</v>
      </c>
    </row>
    <row r="184" spans="1:7" s="29" customFormat="1">
      <c r="A184" s="29" t="s">
        <v>21</v>
      </c>
      <c r="C184" s="30"/>
      <c r="D184" s="29" t="s">
        <v>1</v>
      </c>
      <c r="E184" s="31">
        <v>17000</v>
      </c>
      <c r="F184" s="31">
        <v>17000</v>
      </c>
      <c r="G184" s="31">
        <f t="shared" si="7"/>
        <v>0</v>
      </c>
    </row>
    <row r="185" spans="1:7" s="29" customFormat="1">
      <c r="A185" s="29">
        <v>3</v>
      </c>
      <c r="B185" s="29" t="s">
        <v>16</v>
      </c>
      <c r="C185" s="30" t="s">
        <v>26</v>
      </c>
      <c r="E185" s="31">
        <v>17000</v>
      </c>
      <c r="F185" s="31">
        <v>17000</v>
      </c>
      <c r="G185" s="31">
        <f t="shared" si="7"/>
        <v>0</v>
      </c>
    </row>
    <row r="186" spans="1:7" s="29" customFormat="1">
      <c r="A186" s="29">
        <v>32</v>
      </c>
      <c r="B186" s="29" t="s">
        <v>32</v>
      </c>
      <c r="C186" s="30" t="s">
        <v>26</v>
      </c>
      <c r="E186" s="31">
        <v>17000</v>
      </c>
      <c r="F186" s="31">
        <v>17000</v>
      </c>
      <c r="G186" s="31">
        <f t="shared" si="7"/>
        <v>0</v>
      </c>
    </row>
    <row r="187" spans="1:7" s="29" customFormat="1">
      <c r="A187" s="29">
        <v>329</v>
      </c>
      <c r="B187" s="29" t="s">
        <v>28</v>
      </c>
      <c r="C187" s="30" t="s">
        <v>26</v>
      </c>
      <c r="E187" s="31">
        <v>17000</v>
      </c>
      <c r="F187" s="31">
        <v>17000</v>
      </c>
      <c r="G187" s="31">
        <f t="shared" si="7"/>
        <v>0</v>
      </c>
    </row>
    <row r="188" spans="1:7" s="25" customFormat="1">
      <c r="A188" s="25" t="s">
        <v>87</v>
      </c>
      <c r="C188" s="27"/>
      <c r="E188" s="28">
        <f>SUM(E190)</f>
        <v>22200</v>
      </c>
      <c r="F188" s="28">
        <f>SUM(F190)</f>
        <v>22200</v>
      </c>
      <c r="G188" s="28">
        <f t="shared" si="7"/>
        <v>0</v>
      </c>
    </row>
    <row r="189" spans="1:7" s="29" customFormat="1">
      <c r="A189" s="29" t="s">
        <v>21</v>
      </c>
      <c r="C189" s="30"/>
      <c r="E189" s="31">
        <v>22200</v>
      </c>
      <c r="F189" s="31">
        <v>22200</v>
      </c>
      <c r="G189" s="31">
        <f t="shared" si="7"/>
        <v>0</v>
      </c>
    </row>
    <row r="190" spans="1:7" s="29" customFormat="1">
      <c r="A190" s="29">
        <v>3</v>
      </c>
      <c r="B190" s="29" t="s">
        <v>16</v>
      </c>
      <c r="C190" s="30" t="s">
        <v>26</v>
      </c>
      <c r="E190" s="31">
        <f>SUM(E191)</f>
        <v>22200</v>
      </c>
      <c r="F190" s="31">
        <v>22200</v>
      </c>
      <c r="G190" s="31">
        <f t="shared" si="7"/>
        <v>0</v>
      </c>
    </row>
    <row r="191" spans="1:7" s="29" customFormat="1">
      <c r="A191" s="29">
        <v>38</v>
      </c>
      <c r="B191" s="29" t="s">
        <v>88</v>
      </c>
      <c r="C191" s="30" t="s">
        <v>26</v>
      </c>
      <c r="E191" s="31">
        <f>SUM(E192)</f>
        <v>22200</v>
      </c>
      <c r="F191" s="31">
        <v>22200</v>
      </c>
      <c r="G191" s="31">
        <f t="shared" si="7"/>
        <v>0</v>
      </c>
    </row>
    <row r="192" spans="1:7" s="29" customFormat="1">
      <c r="A192" s="29">
        <v>381</v>
      </c>
      <c r="B192" s="29" t="s">
        <v>24</v>
      </c>
      <c r="C192" s="30" t="s">
        <v>26</v>
      </c>
      <c r="E192" s="31">
        <v>22200</v>
      </c>
      <c r="F192" s="31">
        <v>22200</v>
      </c>
      <c r="G192" s="31">
        <f t="shared" si="7"/>
        <v>0</v>
      </c>
    </row>
    <row r="193" spans="1:7" s="25" customFormat="1">
      <c r="A193" s="25" t="s">
        <v>89</v>
      </c>
      <c r="C193" s="27"/>
      <c r="E193" s="28">
        <v>100000</v>
      </c>
      <c r="F193" s="28">
        <v>100000</v>
      </c>
      <c r="G193" s="28">
        <f t="shared" si="7"/>
        <v>0</v>
      </c>
    </row>
    <row r="194" spans="1:7" s="29" customFormat="1">
      <c r="A194" s="29" t="s">
        <v>21</v>
      </c>
      <c r="C194" s="30"/>
      <c r="E194" s="31">
        <v>100000</v>
      </c>
      <c r="F194" s="31">
        <v>100000</v>
      </c>
      <c r="G194" s="31">
        <f t="shared" si="7"/>
        <v>0</v>
      </c>
    </row>
    <row r="195" spans="1:7" s="29" customFormat="1">
      <c r="A195" s="29">
        <v>3</v>
      </c>
      <c r="B195" s="29" t="s">
        <v>16</v>
      </c>
      <c r="C195" s="30" t="s">
        <v>26</v>
      </c>
      <c r="D195" s="29" t="s">
        <v>1</v>
      </c>
      <c r="E195" s="31">
        <f>SUM(E196)</f>
        <v>100000</v>
      </c>
      <c r="F195" s="31">
        <v>100000</v>
      </c>
      <c r="G195" s="31">
        <f t="shared" si="7"/>
        <v>0</v>
      </c>
    </row>
    <row r="196" spans="1:7" s="29" customFormat="1">
      <c r="A196" s="29">
        <v>32</v>
      </c>
      <c r="B196" s="29" t="s">
        <v>32</v>
      </c>
      <c r="C196" s="30" t="s">
        <v>26</v>
      </c>
      <c r="E196" s="31">
        <f>SUM(E197)</f>
        <v>100000</v>
      </c>
      <c r="F196" s="31">
        <v>100000</v>
      </c>
      <c r="G196" s="31">
        <f t="shared" si="7"/>
        <v>0</v>
      </c>
    </row>
    <row r="197" spans="1:7" s="29" customFormat="1">
      <c r="A197" s="29">
        <v>323</v>
      </c>
      <c r="B197" s="29" t="s">
        <v>33</v>
      </c>
      <c r="C197" s="30" t="s">
        <v>26</v>
      </c>
      <c r="D197" s="29" t="s">
        <v>1</v>
      </c>
      <c r="E197" s="31">
        <v>100000</v>
      </c>
      <c r="F197" s="31">
        <v>100000</v>
      </c>
      <c r="G197" s="31">
        <f t="shared" si="7"/>
        <v>0</v>
      </c>
    </row>
    <row r="198" spans="1:7" s="25" customFormat="1">
      <c r="A198" s="25" t="s">
        <v>90</v>
      </c>
      <c r="C198" s="27"/>
      <c r="E198" s="28">
        <f>SUM(E200)</f>
        <v>12000</v>
      </c>
      <c r="F198" s="28">
        <v>12000</v>
      </c>
      <c r="G198" s="28">
        <f t="shared" si="7"/>
        <v>0</v>
      </c>
    </row>
    <row r="199" spans="1:7" s="29" customFormat="1">
      <c r="A199" s="29" t="s">
        <v>21</v>
      </c>
      <c r="C199" s="30"/>
      <c r="E199" s="31">
        <v>12000</v>
      </c>
      <c r="F199" s="31">
        <v>12000</v>
      </c>
      <c r="G199" s="31">
        <f t="shared" si="7"/>
        <v>0</v>
      </c>
    </row>
    <row r="200" spans="1:7" s="29" customFormat="1">
      <c r="A200" s="29">
        <v>3</v>
      </c>
      <c r="B200" s="29" t="s">
        <v>16</v>
      </c>
      <c r="C200" s="30" t="s">
        <v>26</v>
      </c>
      <c r="D200" s="29" t="s">
        <v>1</v>
      </c>
      <c r="E200" s="31">
        <f>SUM(E201)</f>
        <v>12000</v>
      </c>
      <c r="F200" s="31">
        <v>12000</v>
      </c>
      <c r="G200" s="31">
        <f t="shared" si="7"/>
        <v>0</v>
      </c>
    </row>
    <row r="201" spans="1:7" s="29" customFormat="1">
      <c r="A201" s="29">
        <v>32</v>
      </c>
      <c r="B201" s="29" t="s">
        <v>32</v>
      </c>
      <c r="C201" s="30" t="s">
        <v>26</v>
      </c>
      <c r="E201" s="31">
        <f>SUM(E202:E203)</f>
        <v>12000</v>
      </c>
      <c r="F201" s="31">
        <v>12000</v>
      </c>
      <c r="G201" s="31">
        <f t="shared" si="7"/>
        <v>0</v>
      </c>
    </row>
    <row r="202" spans="1:7" s="29" customFormat="1">
      <c r="A202" s="29">
        <v>323</v>
      </c>
      <c r="B202" s="29" t="s">
        <v>33</v>
      </c>
      <c r="C202" s="30" t="s">
        <v>26</v>
      </c>
      <c r="E202" s="31">
        <v>6000</v>
      </c>
      <c r="F202" s="31">
        <v>6000</v>
      </c>
      <c r="G202" s="31">
        <f t="shared" si="7"/>
        <v>0</v>
      </c>
    </row>
    <row r="203" spans="1:7" s="29" customFormat="1">
      <c r="A203" s="29">
        <v>329</v>
      </c>
      <c r="B203" s="29" t="s">
        <v>91</v>
      </c>
      <c r="C203" s="30" t="s">
        <v>26</v>
      </c>
      <c r="E203" s="31">
        <v>6000</v>
      </c>
      <c r="F203" s="31">
        <v>6000</v>
      </c>
      <c r="G203" s="31">
        <f t="shared" si="7"/>
        <v>0</v>
      </c>
    </row>
    <row r="204" spans="1:7" s="26" customFormat="1">
      <c r="A204" s="25" t="s">
        <v>92</v>
      </c>
      <c r="B204" s="25"/>
      <c r="C204" s="27"/>
      <c r="D204" s="25"/>
      <c r="E204" s="28">
        <f>SUM(E206)</f>
        <v>0</v>
      </c>
      <c r="F204" s="28">
        <v>1804293.25</v>
      </c>
      <c r="G204" s="28">
        <f t="shared" si="7"/>
        <v>1804293.25</v>
      </c>
    </row>
    <row r="205" spans="1:7" s="29" customFormat="1">
      <c r="A205" s="29" t="s">
        <v>21</v>
      </c>
      <c r="C205" s="30"/>
      <c r="D205" s="29" t="s">
        <v>1</v>
      </c>
      <c r="E205" s="31">
        <v>0</v>
      </c>
      <c r="F205" s="31">
        <v>1804293.25</v>
      </c>
      <c r="G205" s="31">
        <f t="shared" si="7"/>
        <v>1804293.25</v>
      </c>
    </row>
    <row r="206" spans="1:7" s="29" customFormat="1">
      <c r="A206" s="29">
        <v>5</v>
      </c>
      <c r="B206" s="29" t="s">
        <v>93</v>
      </c>
      <c r="C206" s="30" t="s">
        <v>94</v>
      </c>
      <c r="D206" s="29" t="s">
        <v>1</v>
      </c>
      <c r="E206" s="31">
        <v>0</v>
      </c>
      <c r="F206" s="31">
        <v>1804293.25</v>
      </c>
      <c r="G206" s="31">
        <f t="shared" si="7"/>
        <v>1804293.25</v>
      </c>
    </row>
    <row r="207" spans="1:7" s="29" customFormat="1">
      <c r="A207" s="29">
        <v>54</v>
      </c>
      <c r="B207" s="29" t="s">
        <v>95</v>
      </c>
      <c r="C207" s="30" t="s">
        <v>94</v>
      </c>
      <c r="E207" s="31">
        <v>0</v>
      </c>
      <c r="F207" s="31">
        <v>1804293.25</v>
      </c>
      <c r="G207" s="31">
        <f t="shared" si="7"/>
        <v>1804293.25</v>
      </c>
    </row>
    <row r="208" spans="1:7" s="29" customFormat="1">
      <c r="A208" s="29">
        <v>542</v>
      </c>
      <c r="B208" s="29" t="s">
        <v>96</v>
      </c>
      <c r="C208" s="30" t="s">
        <v>94</v>
      </c>
      <c r="E208" s="31">
        <v>0</v>
      </c>
      <c r="F208" s="31">
        <v>1804293.25</v>
      </c>
      <c r="G208" s="31">
        <f t="shared" si="7"/>
        <v>1804293.25</v>
      </c>
    </row>
    <row r="209" spans="1:7" s="29" customFormat="1">
      <c r="C209" s="30"/>
      <c r="E209" s="31"/>
      <c r="F209" s="31"/>
      <c r="G209" s="32"/>
    </row>
    <row r="210" spans="1:7" s="26" customFormat="1">
      <c r="A210" s="25" t="s">
        <v>97</v>
      </c>
      <c r="B210" s="25"/>
      <c r="C210" s="27"/>
      <c r="D210" s="25"/>
      <c r="E210" s="28">
        <v>51000</v>
      </c>
      <c r="F210" s="28">
        <v>51000</v>
      </c>
      <c r="G210" s="28">
        <f t="shared" ref="G210:G219" si="8">F210-E210</f>
        <v>0</v>
      </c>
    </row>
    <row r="211" spans="1:7" s="29" customFormat="1">
      <c r="A211" s="29" t="s">
        <v>21</v>
      </c>
      <c r="C211" s="30"/>
      <c r="D211" s="29" t="s">
        <v>1</v>
      </c>
      <c r="E211" s="31">
        <v>51000</v>
      </c>
      <c r="F211" s="31">
        <v>51000</v>
      </c>
      <c r="G211" s="31">
        <f t="shared" si="8"/>
        <v>0</v>
      </c>
    </row>
    <row r="212" spans="1:7" s="29" customFormat="1">
      <c r="A212" s="29">
        <v>3</v>
      </c>
      <c r="B212" s="29" t="s">
        <v>16</v>
      </c>
      <c r="C212" s="30" t="s">
        <v>26</v>
      </c>
      <c r="D212" s="29" t="s">
        <v>1</v>
      </c>
      <c r="E212" s="31">
        <v>51000</v>
      </c>
      <c r="F212" s="31">
        <v>51000</v>
      </c>
      <c r="G212" s="31">
        <f t="shared" si="8"/>
        <v>0</v>
      </c>
    </row>
    <row r="213" spans="1:7" s="29" customFormat="1">
      <c r="A213" s="29">
        <v>32</v>
      </c>
      <c r="B213" s="29" t="s">
        <v>76</v>
      </c>
      <c r="C213" s="30" t="s">
        <v>26</v>
      </c>
      <c r="E213" s="31">
        <v>51000</v>
      </c>
      <c r="F213" s="31">
        <v>51000</v>
      </c>
      <c r="G213" s="31">
        <f t="shared" si="8"/>
        <v>0</v>
      </c>
    </row>
    <row r="214" spans="1:7" s="29" customFormat="1">
      <c r="A214" s="29">
        <v>323</v>
      </c>
      <c r="B214" s="29" t="s">
        <v>83</v>
      </c>
      <c r="C214" s="30" t="s">
        <v>26</v>
      </c>
      <c r="E214" s="31">
        <v>51000</v>
      </c>
      <c r="F214" s="31">
        <v>51000</v>
      </c>
      <c r="G214" s="31">
        <f t="shared" si="8"/>
        <v>0</v>
      </c>
    </row>
    <row r="215" spans="1:7" s="26" customFormat="1">
      <c r="A215" s="25" t="s">
        <v>98</v>
      </c>
      <c r="B215" s="25"/>
      <c r="C215" s="27"/>
      <c r="D215" s="25"/>
      <c r="E215" s="28">
        <v>45000</v>
      </c>
      <c r="F215" s="28">
        <v>50000</v>
      </c>
      <c r="G215" s="28">
        <f t="shared" si="8"/>
        <v>5000</v>
      </c>
    </row>
    <row r="216" spans="1:7" s="29" customFormat="1">
      <c r="A216" s="29" t="s">
        <v>21</v>
      </c>
      <c r="C216" s="30" t="s">
        <v>26</v>
      </c>
      <c r="D216" s="29" t="s">
        <v>1</v>
      </c>
      <c r="E216" s="31">
        <v>45000</v>
      </c>
      <c r="F216" s="31">
        <v>50000</v>
      </c>
      <c r="G216" s="31">
        <f t="shared" si="8"/>
        <v>5000</v>
      </c>
    </row>
    <row r="217" spans="1:7" s="29" customFormat="1">
      <c r="A217" s="29">
        <v>3</v>
      </c>
      <c r="B217" s="29" t="s">
        <v>16</v>
      </c>
      <c r="C217" s="30" t="s">
        <v>26</v>
      </c>
      <c r="D217" s="29" t="s">
        <v>1</v>
      </c>
      <c r="E217" s="31">
        <v>45000</v>
      </c>
      <c r="F217" s="31">
        <v>50000</v>
      </c>
      <c r="G217" s="31">
        <f t="shared" si="8"/>
        <v>5000</v>
      </c>
    </row>
    <row r="218" spans="1:7" s="29" customFormat="1">
      <c r="A218" s="29">
        <v>32</v>
      </c>
      <c r="B218" s="29" t="s">
        <v>76</v>
      </c>
      <c r="C218" s="30" t="s">
        <v>26</v>
      </c>
      <c r="E218" s="31">
        <v>45000</v>
      </c>
      <c r="F218" s="31">
        <v>50000</v>
      </c>
      <c r="G218" s="31">
        <f t="shared" si="8"/>
        <v>5000</v>
      </c>
    </row>
    <row r="219" spans="1:7" s="29" customFormat="1">
      <c r="A219" s="29">
        <v>323</v>
      </c>
      <c r="B219" s="29" t="s">
        <v>83</v>
      </c>
      <c r="C219" s="30" t="s">
        <v>26</v>
      </c>
      <c r="E219" s="31">
        <v>45000</v>
      </c>
      <c r="F219" s="31">
        <v>50000</v>
      </c>
      <c r="G219" s="31">
        <f t="shared" si="8"/>
        <v>5000</v>
      </c>
    </row>
    <row r="220" spans="1:7" s="29" customFormat="1">
      <c r="C220" s="30"/>
      <c r="E220" s="31"/>
      <c r="F220" s="31"/>
      <c r="G220" s="31"/>
    </row>
    <row r="221" spans="1:7" s="29" customFormat="1">
      <c r="C221" s="30"/>
      <c r="E221" s="31"/>
      <c r="F221" s="31"/>
      <c r="G221" s="31"/>
    </row>
    <row r="222" spans="1:7" s="29" customFormat="1">
      <c r="C222" s="30"/>
      <c r="E222" s="31"/>
      <c r="F222" s="31"/>
      <c r="G222" s="31"/>
    </row>
    <row r="223" spans="1:7" s="51" customFormat="1">
      <c r="A223" s="25" t="s">
        <v>99</v>
      </c>
      <c r="B223" s="25"/>
      <c r="C223" s="27"/>
      <c r="D223" s="25"/>
      <c r="E223" s="28">
        <v>35000</v>
      </c>
      <c r="F223" s="28">
        <v>35000</v>
      </c>
      <c r="G223" s="28">
        <f t="shared" ref="G223:G242" si="9">F223-E223</f>
        <v>0</v>
      </c>
    </row>
    <row r="224" spans="1:7" s="52" customFormat="1">
      <c r="A224" s="29" t="s">
        <v>21</v>
      </c>
      <c r="B224" s="29"/>
      <c r="C224" s="30"/>
      <c r="D224" s="29" t="s">
        <v>1</v>
      </c>
      <c r="E224" s="31">
        <v>35000</v>
      </c>
      <c r="F224" s="31">
        <v>35000</v>
      </c>
      <c r="G224" s="31">
        <f t="shared" si="9"/>
        <v>0</v>
      </c>
    </row>
    <row r="225" spans="1:7" s="52" customFormat="1">
      <c r="A225" s="29">
        <v>3</v>
      </c>
      <c r="B225" s="29" t="s">
        <v>16</v>
      </c>
      <c r="C225" s="30" t="s">
        <v>26</v>
      </c>
      <c r="D225" s="29" t="s">
        <v>1</v>
      </c>
      <c r="E225" s="31">
        <v>35000</v>
      </c>
      <c r="F225" s="31">
        <v>35000</v>
      </c>
      <c r="G225" s="31">
        <f t="shared" si="9"/>
        <v>0</v>
      </c>
    </row>
    <row r="226" spans="1:7" s="52" customFormat="1">
      <c r="A226" s="29">
        <v>32</v>
      </c>
      <c r="B226" s="29" t="s">
        <v>76</v>
      </c>
      <c r="C226" s="30" t="s">
        <v>26</v>
      </c>
      <c r="D226" s="29"/>
      <c r="E226" s="31">
        <v>35000</v>
      </c>
      <c r="F226" s="31">
        <v>35000</v>
      </c>
      <c r="G226" s="31">
        <f t="shared" si="9"/>
        <v>0</v>
      </c>
    </row>
    <row r="227" spans="1:7" s="52" customFormat="1">
      <c r="A227" s="29">
        <v>323</v>
      </c>
      <c r="B227" s="29" t="s">
        <v>83</v>
      </c>
      <c r="C227" s="30" t="s">
        <v>26</v>
      </c>
      <c r="D227" s="29"/>
      <c r="E227" s="31">
        <v>35000</v>
      </c>
      <c r="F227" s="31">
        <v>35000</v>
      </c>
      <c r="G227" s="31">
        <f t="shared" si="9"/>
        <v>0</v>
      </c>
    </row>
    <row r="228" spans="1:7" s="26" customFormat="1">
      <c r="A228" s="25" t="s">
        <v>100</v>
      </c>
      <c r="B228" s="25"/>
      <c r="C228" s="27"/>
      <c r="D228" s="25"/>
      <c r="E228" s="28">
        <v>1000</v>
      </c>
      <c r="F228" s="28">
        <v>1000</v>
      </c>
      <c r="G228" s="28">
        <f t="shared" si="9"/>
        <v>0</v>
      </c>
    </row>
    <row r="229" spans="1:7" s="29" customFormat="1">
      <c r="A229" s="29" t="s">
        <v>21</v>
      </c>
      <c r="C229" s="30"/>
      <c r="D229" s="29" t="s">
        <v>1</v>
      </c>
      <c r="E229" s="31">
        <v>1000</v>
      </c>
      <c r="F229" s="31">
        <v>1000</v>
      </c>
      <c r="G229" s="31">
        <f t="shared" si="9"/>
        <v>0</v>
      </c>
    </row>
    <row r="230" spans="1:7" s="29" customFormat="1">
      <c r="A230" s="29">
        <v>3</v>
      </c>
      <c r="B230" s="29" t="s">
        <v>16</v>
      </c>
      <c r="C230" s="30" t="s">
        <v>26</v>
      </c>
      <c r="D230" s="29" t="s">
        <v>1</v>
      </c>
      <c r="E230" s="31">
        <v>1000</v>
      </c>
      <c r="F230" s="31">
        <v>1000</v>
      </c>
      <c r="G230" s="31">
        <f t="shared" si="9"/>
        <v>0</v>
      </c>
    </row>
    <row r="231" spans="1:7" s="29" customFormat="1">
      <c r="A231" s="29">
        <v>38</v>
      </c>
      <c r="B231" s="29" t="s">
        <v>76</v>
      </c>
      <c r="C231" s="30" t="s">
        <v>26</v>
      </c>
      <c r="E231" s="31">
        <v>1000</v>
      </c>
      <c r="F231" s="31">
        <v>1000</v>
      </c>
      <c r="G231" s="31">
        <f t="shared" si="9"/>
        <v>0</v>
      </c>
    </row>
    <row r="232" spans="1:7" s="29" customFormat="1">
      <c r="A232" s="29">
        <v>381</v>
      </c>
      <c r="B232" s="29" t="s">
        <v>83</v>
      </c>
      <c r="C232" s="30" t="s">
        <v>26</v>
      </c>
      <c r="E232" s="31">
        <v>1000</v>
      </c>
      <c r="F232" s="31">
        <v>1000</v>
      </c>
      <c r="G232" s="31">
        <f t="shared" si="9"/>
        <v>0</v>
      </c>
    </row>
    <row r="233" spans="1:7" s="26" customFormat="1">
      <c r="A233" s="25" t="s">
        <v>101</v>
      </c>
      <c r="B233" s="25"/>
      <c r="C233" s="27"/>
      <c r="D233" s="25"/>
      <c r="E233" s="28">
        <v>10000</v>
      </c>
      <c r="F233" s="28">
        <v>10000</v>
      </c>
      <c r="G233" s="28">
        <f t="shared" si="9"/>
        <v>0</v>
      </c>
    </row>
    <row r="234" spans="1:7" s="29" customFormat="1">
      <c r="A234" s="29" t="s">
        <v>102</v>
      </c>
      <c r="C234" s="30"/>
      <c r="D234" s="29" t="s">
        <v>1</v>
      </c>
      <c r="E234" s="31">
        <v>10000</v>
      </c>
      <c r="F234" s="31">
        <v>10000</v>
      </c>
      <c r="G234" s="31">
        <f t="shared" si="9"/>
        <v>0</v>
      </c>
    </row>
    <row r="235" spans="1:7" s="29" customFormat="1">
      <c r="A235" s="29">
        <v>3</v>
      </c>
      <c r="B235" s="29" t="s">
        <v>16</v>
      </c>
      <c r="C235" s="30" t="s">
        <v>26</v>
      </c>
      <c r="D235" s="29" t="s">
        <v>1</v>
      </c>
      <c r="E235" s="31">
        <v>10000</v>
      </c>
      <c r="F235" s="31">
        <v>10000</v>
      </c>
      <c r="G235" s="31">
        <f t="shared" si="9"/>
        <v>0</v>
      </c>
    </row>
    <row r="236" spans="1:7" s="29" customFormat="1">
      <c r="A236" s="29">
        <v>38</v>
      </c>
      <c r="B236" s="29" t="s">
        <v>76</v>
      </c>
      <c r="C236" s="30" t="s">
        <v>26</v>
      </c>
      <c r="E236" s="31">
        <v>10000</v>
      </c>
      <c r="F236" s="31">
        <v>10000</v>
      </c>
      <c r="G236" s="31">
        <f t="shared" si="9"/>
        <v>0</v>
      </c>
    </row>
    <row r="237" spans="1:7" s="29" customFormat="1">
      <c r="A237" s="29">
        <v>385</v>
      </c>
      <c r="B237" s="29" t="s">
        <v>83</v>
      </c>
      <c r="C237" s="30" t="s">
        <v>26</v>
      </c>
      <c r="E237" s="31">
        <v>10000</v>
      </c>
      <c r="F237" s="31">
        <v>10000</v>
      </c>
      <c r="G237" s="31">
        <f t="shared" si="9"/>
        <v>0</v>
      </c>
    </row>
    <row r="238" spans="1:7" s="26" customFormat="1">
      <c r="A238" s="25" t="s">
        <v>103</v>
      </c>
      <c r="B238" s="25"/>
      <c r="C238" s="27"/>
      <c r="D238" s="25"/>
      <c r="E238" s="28">
        <f>SUM(E240)</f>
        <v>20000</v>
      </c>
      <c r="F238" s="28">
        <v>20000</v>
      </c>
      <c r="G238" s="28">
        <f t="shared" si="9"/>
        <v>0</v>
      </c>
    </row>
    <row r="239" spans="1:7" s="29" customFormat="1" ht="21">
      <c r="A239" s="29" t="s">
        <v>104</v>
      </c>
      <c r="B239" s="53"/>
      <c r="C239" s="54"/>
      <c r="D239" s="35" t="s">
        <v>1</v>
      </c>
      <c r="E239" s="31">
        <v>20000</v>
      </c>
      <c r="F239" s="31">
        <v>20000</v>
      </c>
      <c r="G239" s="31">
        <f t="shared" si="9"/>
        <v>0</v>
      </c>
    </row>
    <row r="240" spans="1:7" s="29" customFormat="1">
      <c r="A240" s="29">
        <v>4</v>
      </c>
      <c r="B240" s="29" t="s">
        <v>36</v>
      </c>
      <c r="C240" s="30" t="s">
        <v>26</v>
      </c>
      <c r="E240" s="31">
        <v>20000</v>
      </c>
      <c r="F240" s="31">
        <v>20000</v>
      </c>
      <c r="G240" s="31">
        <f t="shared" si="9"/>
        <v>0</v>
      </c>
    </row>
    <row r="241" spans="1:8" s="29" customFormat="1">
      <c r="A241" s="29">
        <v>42</v>
      </c>
      <c r="B241" s="29" t="s">
        <v>42</v>
      </c>
      <c r="C241" s="30" t="s">
        <v>26</v>
      </c>
      <c r="E241" s="31">
        <v>20000</v>
      </c>
      <c r="F241" s="31">
        <v>20000</v>
      </c>
      <c r="G241" s="31">
        <f t="shared" si="9"/>
        <v>0</v>
      </c>
    </row>
    <row r="242" spans="1:8" s="29" customFormat="1">
      <c r="A242" s="29">
        <v>422</v>
      </c>
      <c r="B242" s="29" t="s">
        <v>105</v>
      </c>
      <c r="C242" s="30" t="s">
        <v>26</v>
      </c>
      <c r="E242" s="31">
        <v>20000</v>
      </c>
      <c r="F242" s="31">
        <v>20000</v>
      </c>
      <c r="G242" s="31">
        <f t="shared" si="9"/>
        <v>0</v>
      </c>
    </row>
    <row r="243" spans="1:8" s="16" customFormat="1" ht="15.75" customHeight="1">
      <c r="A243" s="20" t="s">
        <v>106</v>
      </c>
      <c r="B243" s="5"/>
      <c r="C243" s="55"/>
      <c r="D243" s="5"/>
      <c r="E243" s="23">
        <f>SUM(E244,E249,E254,E262,E267,E272,E277)</f>
        <v>321000</v>
      </c>
      <c r="F243" s="23">
        <f>SUM(F244,F249,F254,F262,F267,F272,F277)</f>
        <v>311000</v>
      </c>
      <c r="G243" s="23">
        <f>SUM(G244,G249,G254,G262,G267,G272,G277)</f>
        <v>-10000</v>
      </c>
      <c r="H243" s="20"/>
    </row>
    <row r="244" spans="1:8" s="25" customFormat="1">
      <c r="A244" s="25" t="s">
        <v>107</v>
      </c>
      <c r="C244" s="27"/>
      <c r="E244" s="28">
        <v>200000</v>
      </c>
      <c r="F244" s="28">
        <v>200000</v>
      </c>
      <c r="G244" s="28">
        <f t="shared" ref="G244:G258" si="10">F244-E244</f>
        <v>0</v>
      </c>
    </row>
    <row r="245" spans="1:8" s="29" customFormat="1">
      <c r="A245" s="29" t="s">
        <v>21</v>
      </c>
      <c r="C245" s="30"/>
      <c r="E245" s="31">
        <v>200000</v>
      </c>
      <c r="F245" s="31">
        <v>200000</v>
      </c>
      <c r="G245" s="31">
        <f t="shared" si="10"/>
        <v>0</v>
      </c>
    </row>
    <row r="246" spans="1:8" s="29" customFormat="1">
      <c r="A246" s="29">
        <v>3</v>
      </c>
      <c r="B246" s="29" t="s">
        <v>16</v>
      </c>
      <c r="C246" s="30" t="s">
        <v>108</v>
      </c>
      <c r="E246" s="31">
        <v>200000</v>
      </c>
      <c r="F246" s="31">
        <v>200000</v>
      </c>
      <c r="G246" s="31">
        <f t="shared" si="10"/>
        <v>0</v>
      </c>
    </row>
    <row r="247" spans="1:8" s="29" customFormat="1">
      <c r="A247" s="29">
        <v>38</v>
      </c>
      <c r="B247" s="29" t="s">
        <v>109</v>
      </c>
      <c r="C247" s="30" t="s">
        <v>108</v>
      </c>
      <c r="E247" s="31">
        <v>200000</v>
      </c>
      <c r="F247" s="31">
        <v>200000</v>
      </c>
      <c r="G247" s="31">
        <f t="shared" si="10"/>
        <v>0</v>
      </c>
    </row>
    <row r="248" spans="1:8" s="29" customFormat="1">
      <c r="A248" s="29">
        <v>381</v>
      </c>
      <c r="B248" s="29" t="s">
        <v>24</v>
      </c>
      <c r="C248" s="30" t="s">
        <v>108</v>
      </c>
      <c r="E248" s="31">
        <v>200000</v>
      </c>
      <c r="F248" s="31">
        <v>200000</v>
      </c>
      <c r="G248" s="31">
        <f t="shared" si="10"/>
        <v>0</v>
      </c>
    </row>
    <row r="249" spans="1:8" s="25" customFormat="1">
      <c r="A249" s="25" t="s">
        <v>110</v>
      </c>
      <c r="C249" s="27"/>
      <c r="E249" s="28">
        <v>16000</v>
      </c>
      <c r="F249" s="28">
        <v>16000</v>
      </c>
      <c r="G249" s="28">
        <f t="shared" si="10"/>
        <v>0</v>
      </c>
    </row>
    <row r="250" spans="1:8" s="29" customFormat="1">
      <c r="A250" s="29" t="s">
        <v>21</v>
      </c>
      <c r="C250" s="30"/>
      <c r="E250" s="31">
        <v>16000</v>
      </c>
      <c r="F250" s="31">
        <v>16000</v>
      </c>
      <c r="G250" s="31">
        <f t="shared" si="10"/>
        <v>0</v>
      </c>
    </row>
    <row r="251" spans="1:8" s="29" customFormat="1">
      <c r="A251" s="29">
        <v>3</v>
      </c>
      <c r="B251" s="29" t="s">
        <v>16</v>
      </c>
      <c r="C251" s="30" t="s">
        <v>108</v>
      </c>
      <c r="E251" s="31">
        <v>16000</v>
      </c>
      <c r="F251" s="31">
        <v>16000</v>
      </c>
      <c r="G251" s="31">
        <f t="shared" si="10"/>
        <v>0</v>
      </c>
    </row>
    <row r="252" spans="1:8" s="29" customFormat="1">
      <c r="A252" s="29">
        <v>34</v>
      </c>
      <c r="B252" s="29" t="s">
        <v>76</v>
      </c>
      <c r="C252" s="30" t="s">
        <v>108</v>
      </c>
      <c r="E252" s="31">
        <v>16000</v>
      </c>
      <c r="F252" s="31">
        <v>16000</v>
      </c>
      <c r="G252" s="31">
        <f t="shared" si="10"/>
        <v>0</v>
      </c>
    </row>
    <row r="253" spans="1:8" s="29" customFormat="1">
      <c r="A253" s="29">
        <v>343</v>
      </c>
      <c r="B253" s="29" t="s">
        <v>78</v>
      </c>
      <c r="C253" s="30" t="s">
        <v>108</v>
      </c>
      <c r="E253" s="31">
        <v>16000</v>
      </c>
      <c r="F253" s="31">
        <v>16000</v>
      </c>
      <c r="G253" s="31">
        <f t="shared" si="10"/>
        <v>0</v>
      </c>
    </row>
    <row r="254" spans="1:8" s="25" customFormat="1">
      <c r="A254" s="25" t="s">
        <v>111</v>
      </c>
      <c r="C254" s="27"/>
      <c r="E254" s="28">
        <f>SUM(E256)</f>
        <v>13000</v>
      </c>
      <c r="F254" s="28">
        <f>SUM(F256)</f>
        <v>13000</v>
      </c>
      <c r="G254" s="28">
        <f t="shared" si="10"/>
        <v>0</v>
      </c>
    </row>
    <row r="255" spans="1:8" s="29" customFormat="1">
      <c r="A255" s="29" t="s">
        <v>21</v>
      </c>
      <c r="C255" s="30"/>
      <c r="E255" s="31">
        <v>13000</v>
      </c>
      <c r="F255" s="31">
        <v>13000</v>
      </c>
      <c r="G255" s="31">
        <f t="shared" si="10"/>
        <v>0</v>
      </c>
    </row>
    <row r="256" spans="1:8" s="29" customFormat="1">
      <c r="A256" s="29">
        <v>3</v>
      </c>
      <c r="B256" s="29" t="s">
        <v>16</v>
      </c>
      <c r="C256" s="30" t="s">
        <v>112</v>
      </c>
      <c r="E256" s="31">
        <f>SUM(E257)</f>
        <v>13000</v>
      </c>
      <c r="F256" s="31">
        <v>13000</v>
      </c>
      <c r="G256" s="31">
        <f t="shared" si="10"/>
        <v>0</v>
      </c>
    </row>
    <row r="257" spans="1:7" s="29" customFormat="1">
      <c r="A257" s="29">
        <v>34</v>
      </c>
      <c r="B257" s="29" t="s">
        <v>76</v>
      </c>
      <c r="C257" s="30" t="s">
        <v>112</v>
      </c>
      <c r="E257" s="31">
        <f>SUM(E258)</f>
        <v>13000</v>
      </c>
      <c r="F257" s="31">
        <v>13000</v>
      </c>
      <c r="G257" s="31">
        <f t="shared" si="10"/>
        <v>0</v>
      </c>
    </row>
    <row r="258" spans="1:7" s="29" customFormat="1">
      <c r="A258" s="29">
        <v>343</v>
      </c>
      <c r="B258" s="29" t="s">
        <v>83</v>
      </c>
      <c r="C258" s="30" t="s">
        <v>112</v>
      </c>
      <c r="E258" s="31">
        <v>13000</v>
      </c>
      <c r="F258" s="31">
        <v>13000</v>
      </c>
      <c r="G258" s="31">
        <f t="shared" si="10"/>
        <v>0</v>
      </c>
    </row>
    <row r="259" spans="1:7" s="29" customFormat="1">
      <c r="C259" s="30"/>
      <c r="E259" s="31"/>
      <c r="F259" s="31"/>
      <c r="G259" s="31"/>
    </row>
    <row r="260" spans="1:7" s="29" customFormat="1">
      <c r="C260" s="30"/>
      <c r="E260" s="31"/>
      <c r="F260" s="31"/>
      <c r="G260" s="31"/>
    </row>
    <row r="261" spans="1:7" s="29" customFormat="1">
      <c r="C261" s="30"/>
      <c r="E261" s="31"/>
      <c r="F261" s="31"/>
      <c r="G261" s="31"/>
    </row>
    <row r="262" spans="1:7" s="25" customFormat="1">
      <c r="A262" s="25" t="s">
        <v>113</v>
      </c>
      <c r="C262" s="27"/>
      <c r="E262" s="28">
        <f>SUM(E264)</f>
        <v>2000</v>
      </c>
      <c r="F262" s="28">
        <f>SUM(F264)</f>
        <v>2000</v>
      </c>
      <c r="G262" s="28">
        <f t="shared" ref="G262:G281" si="11">F262-E262</f>
        <v>0</v>
      </c>
    </row>
    <row r="263" spans="1:7" s="29" customFormat="1">
      <c r="A263" s="29" t="s">
        <v>21</v>
      </c>
      <c r="C263" s="30"/>
      <c r="E263" s="31">
        <v>2000</v>
      </c>
      <c r="F263" s="31">
        <v>2000</v>
      </c>
      <c r="G263" s="31">
        <f t="shared" si="11"/>
        <v>0</v>
      </c>
    </row>
    <row r="264" spans="1:7" s="29" customFormat="1">
      <c r="A264" s="29">
        <v>3</v>
      </c>
      <c r="B264" s="29" t="s">
        <v>16</v>
      </c>
      <c r="C264" s="30" t="s">
        <v>112</v>
      </c>
      <c r="E264" s="31">
        <f>SUM(E265)</f>
        <v>2000</v>
      </c>
      <c r="F264" s="31">
        <v>2000</v>
      </c>
      <c r="G264" s="31">
        <f t="shared" si="11"/>
        <v>0</v>
      </c>
    </row>
    <row r="265" spans="1:7" s="29" customFormat="1">
      <c r="A265" s="29">
        <v>38</v>
      </c>
      <c r="B265" s="29" t="s">
        <v>88</v>
      </c>
      <c r="C265" s="30" t="s">
        <v>112</v>
      </c>
      <c r="E265" s="31">
        <f>SUM(E266)</f>
        <v>2000</v>
      </c>
      <c r="F265" s="31">
        <v>2000</v>
      </c>
      <c r="G265" s="31">
        <f t="shared" si="11"/>
        <v>0</v>
      </c>
    </row>
    <row r="266" spans="1:7" s="29" customFormat="1">
      <c r="A266" s="29">
        <v>381</v>
      </c>
      <c r="B266" s="29" t="s">
        <v>114</v>
      </c>
      <c r="C266" s="30" t="s">
        <v>112</v>
      </c>
      <c r="E266" s="31">
        <v>2000</v>
      </c>
      <c r="F266" s="31">
        <v>2000</v>
      </c>
      <c r="G266" s="31">
        <f t="shared" si="11"/>
        <v>0</v>
      </c>
    </row>
    <row r="267" spans="1:7" s="25" customFormat="1">
      <c r="A267" s="25" t="s">
        <v>115</v>
      </c>
      <c r="C267" s="27"/>
      <c r="E267" s="28">
        <v>5000</v>
      </c>
      <c r="F267" s="28">
        <v>5000</v>
      </c>
      <c r="G267" s="28">
        <f t="shared" si="11"/>
        <v>0</v>
      </c>
    </row>
    <row r="268" spans="1:7" s="29" customFormat="1">
      <c r="A268" s="29" t="s">
        <v>21</v>
      </c>
      <c r="C268" s="30"/>
      <c r="E268" s="31">
        <v>5000</v>
      </c>
      <c r="F268" s="31">
        <v>5000</v>
      </c>
      <c r="G268" s="31">
        <f t="shared" si="11"/>
        <v>0</v>
      </c>
    </row>
    <row r="269" spans="1:7" s="29" customFormat="1">
      <c r="A269" s="29">
        <v>3</v>
      </c>
      <c r="B269" s="29" t="s">
        <v>16</v>
      </c>
      <c r="C269" s="30" t="s">
        <v>112</v>
      </c>
      <c r="E269" s="31">
        <v>5000</v>
      </c>
      <c r="F269" s="31">
        <v>5000</v>
      </c>
      <c r="G269" s="31">
        <f t="shared" si="11"/>
        <v>0</v>
      </c>
    </row>
    <row r="270" spans="1:7" s="29" customFormat="1">
      <c r="A270" s="29">
        <v>34</v>
      </c>
      <c r="B270" s="29" t="s">
        <v>76</v>
      </c>
      <c r="C270" s="30" t="s">
        <v>112</v>
      </c>
      <c r="E270" s="31">
        <v>5000</v>
      </c>
      <c r="F270" s="31">
        <v>5000</v>
      </c>
      <c r="G270" s="31">
        <f t="shared" si="11"/>
        <v>0</v>
      </c>
    </row>
    <row r="271" spans="1:7" s="29" customFormat="1">
      <c r="A271" s="29">
        <v>343</v>
      </c>
      <c r="B271" s="29" t="s">
        <v>83</v>
      </c>
      <c r="C271" s="30" t="s">
        <v>112</v>
      </c>
      <c r="E271" s="31">
        <v>5000</v>
      </c>
      <c r="F271" s="31">
        <v>5000</v>
      </c>
      <c r="G271" s="31">
        <f t="shared" si="11"/>
        <v>0</v>
      </c>
    </row>
    <row r="272" spans="1:7" s="25" customFormat="1">
      <c r="A272" s="25" t="s">
        <v>116</v>
      </c>
      <c r="C272" s="27"/>
      <c r="E272" s="28">
        <v>40000</v>
      </c>
      <c r="F272" s="28">
        <v>40000</v>
      </c>
      <c r="G272" s="28">
        <f t="shared" si="11"/>
        <v>0</v>
      </c>
    </row>
    <row r="273" spans="1:8" s="29" customFormat="1">
      <c r="A273" s="29" t="s">
        <v>15</v>
      </c>
      <c r="C273" s="30"/>
      <c r="D273" s="29" t="s">
        <v>1</v>
      </c>
      <c r="E273" s="31">
        <v>40000</v>
      </c>
      <c r="F273" s="31">
        <v>40000</v>
      </c>
      <c r="G273" s="31">
        <f t="shared" si="11"/>
        <v>0</v>
      </c>
    </row>
    <row r="274" spans="1:8" s="29" customFormat="1">
      <c r="A274" s="29">
        <v>3</v>
      </c>
      <c r="B274" s="29" t="s">
        <v>16</v>
      </c>
      <c r="C274" s="30" t="s">
        <v>117</v>
      </c>
      <c r="E274" s="31">
        <v>40000</v>
      </c>
      <c r="F274" s="31">
        <v>40000</v>
      </c>
      <c r="G274" s="31">
        <f t="shared" si="11"/>
        <v>0</v>
      </c>
    </row>
    <row r="275" spans="1:8" s="29" customFormat="1">
      <c r="A275" s="29">
        <v>38</v>
      </c>
      <c r="B275" s="29" t="s">
        <v>118</v>
      </c>
      <c r="C275" s="30" t="s">
        <v>117</v>
      </c>
      <c r="E275" s="31">
        <v>40000</v>
      </c>
      <c r="F275" s="31">
        <v>40000</v>
      </c>
      <c r="G275" s="31">
        <f t="shared" si="11"/>
        <v>0</v>
      </c>
    </row>
    <row r="276" spans="1:8" s="29" customFormat="1">
      <c r="A276" s="29">
        <v>381</v>
      </c>
      <c r="B276" s="29" t="s">
        <v>24</v>
      </c>
      <c r="C276" s="30" t="s">
        <v>117</v>
      </c>
      <c r="E276" s="31">
        <v>40000</v>
      </c>
      <c r="F276" s="31">
        <v>40000</v>
      </c>
      <c r="G276" s="31">
        <f t="shared" si="11"/>
        <v>0</v>
      </c>
    </row>
    <row r="277" spans="1:8" s="25" customFormat="1">
      <c r="A277" s="25" t="s">
        <v>119</v>
      </c>
      <c r="C277" s="27"/>
      <c r="E277" s="28">
        <v>45000</v>
      </c>
      <c r="F277" s="28">
        <v>35000</v>
      </c>
      <c r="G277" s="28">
        <f t="shared" si="11"/>
        <v>-10000</v>
      </c>
    </row>
    <row r="278" spans="1:8" s="29" customFormat="1">
      <c r="A278" s="29" t="s">
        <v>21</v>
      </c>
      <c r="C278" s="30"/>
      <c r="E278" s="31">
        <v>45000</v>
      </c>
      <c r="F278" s="31">
        <v>35000</v>
      </c>
      <c r="G278" s="31">
        <f t="shared" si="11"/>
        <v>-10000</v>
      </c>
    </row>
    <row r="279" spans="1:8" s="29" customFormat="1">
      <c r="A279" s="29">
        <v>3</v>
      </c>
      <c r="B279" s="29" t="s">
        <v>16</v>
      </c>
      <c r="C279" s="30" t="s">
        <v>120</v>
      </c>
      <c r="E279" s="31">
        <v>45000</v>
      </c>
      <c r="F279" s="31">
        <v>35000</v>
      </c>
      <c r="G279" s="31">
        <f t="shared" si="11"/>
        <v>-10000</v>
      </c>
    </row>
    <row r="280" spans="1:8" s="29" customFormat="1">
      <c r="A280" s="29">
        <v>32</v>
      </c>
      <c r="B280" s="29" t="s">
        <v>32</v>
      </c>
      <c r="C280" s="30" t="s">
        <v>120</v>
      </c>
      <c r="E280" s="31">
        <v>45000</v>
      </c>
      <c r="F280" s="31">
        <v>35000</v>
      </c>
      <c r="G280" s="31">
        <f t="shared" si="11"/>
        <v>-10000</v>
      </c>
    </row>
    <row r="281" spans="1:8" s="29" customFormat="1">
      <c r="A281" s="29">
        <v>323</v>
      </c>
      <c r="B281" s="29" t="s">
        <v>33</v>
      </c>
      <c r="C281" s="30" t="s">
        <v>120</v>
      </c>
      <c r="E281" s="31">
        <v>45000</v>
      </c>
      <c r="F281" s="31">
        <v>35000</v>
      </c>
      <c r="G281" s="31">
        <f t="shared" si="11"/>
        <v>-10000</v>
      </c>
    </row>
    <row r="282" spans="1:8" s="57" customFormat="1" ht="16.5" customHeight="1">
      <c r="A282" s="20" t="s">
        <v>121</v>
      </c>
      <c r="B282" s="20"/>
      <c r="C282" s="56"/>
      <c r="D282" s="20"/>
      <c r="E282" s="23">
        <f>SUM(E283)</f>
        <v>20000</v>
      </c>
      <c r="F282" s="23">
        <f>SUM(F283)</f>
        <v>0</v>
      </c>
      <c r="G282" s="23">
        <f>SUM(G283)</f>
        <v>-20000</v>
      </c>
      <c r="H282" s="20"/>
    </row>
    <row r="283" spans="1:8" s="25" customFormat="1">
      <c r="A283" s="25" t="s">
        <v>122</v>
      </c>
      <c r="C283" s="27"/>
      <c r="E283" s="28">
        <f>SUM(E285)</f>
        <v>20000</v>
      </c>
      <c r="F283" s="28">
        <v>0</v>
      </c>
      <c r="G283" s="28">
        <f>F283-E283</f>
        <v>-20000</v>
      </c>
    </row>
    <row r="284" spans="1:8" s="29" customFormat="1" ht="21">
      <c r="A284" s="29" t="s">
        <v>21</v>
      </c>
      <c r="C284" s="30" t="s">
        <v>123</v>
      </c>
      <c r="D284" s="35" t="s">
        <v>1</v>
      </c>
      <c r="E284" s="31">
        <v>20000</v>
      </c>
      <c r="F284" s="31">
        <v>0</v>
      </c>
      <c r="G284" s="31">
        <f>F284-E284</f>
        <v>-20000</v>
      </c>
    </row>
    <row r="285" spans="1:8" s="29" customFormat="1">
      <c r="A285" s="29">
        <v>3</v>
      </c>
      <c r="B285" s="29" t="s">
        <v>16</v>
      </c>
      <c r="C285" s="30" t="s">
        <v>123</v>
      </c>
      <c r="E285" s="31">
        <f>SUM(E286)</f>
        <v>20000</v>
      </c>
      <c r="F285" s="31">
        <v>0</v>
      </c>
      <c r="G285" s="31">
        <f>F285-E285</f>
        <v>-20000</v>
      </c>
    </row>
    <row r="286" spans="1:8" s="29" customFormat="1">
      <c r="A286" s="29">
        <v>32</v>
      </c>
      <c r="B286" s="29" t="s">
        <v>32</v>
      </c>
      <c r="C286" s="30" t="s">
        <v>123</v>
      </c>
      <c r="E286" s="31">
        <f>SUM(E287)</f>
        <v>20000</v>
      </c>
      <c r="F286" s="31">
        <v>0</v>
      </c>
      <c r="G286" s="31">
        <f>F286-E286</f>
        <v>-20000</v>
      </c>
    </row>
    <row r="287" spans="1:8" s="29" customFormat="1">
      <c r="A287" s="29">
        <v>323</v>
      </c>
      <c r="B287" s="29" t="s">
        <v>33</v>
      </c>
      <c r="C287" s="30" t="s">
        <v>123</v>
      </c>
      <c r="E287" s="31">
        <v>20000</v>
      </c>
      <c r="F287" s="31">
        <v>0</v>
      </c>
      <c r="G287" s="31">
        <f>F287-E287</f>
        <v>-20000</v>
      </c>
    </row>
    <row r="288" spans="1:8" s="29" customFormat="1">
      <c r="C288" s="30"/>
      <c r="E288" s="31"/>
      <c r="F288" s="31"/>
      <c r="G288" s="31"/>
    </row>
    <row r="289" spans="1:8" s="57" customFormat="1" ht="21">
      <c r="A289" s="20" t="s">
        <v>124</v>
      </c>
      <c r="B289" s="20"/>
      <c r="C289" s="56"/>
      <c r="D289" s="20"/>
      <c r="E289" s="23">
        <f>SUM(E290,E295,E300)</f>
        <v>30000</v>
      </c>
      <c r="F289" s="23">
        <f>SUM(F290,F295,F300)</f>
        <v>43000</v>
      </c>
      <c r="G289" s="23">
        <f>SUM(G290,G295,G300)</f>
        <v>13000</v>
      </c>
      <c r="H289" s="20"/>
    </row>
    <row r="290" spans="1:8" s="25" customFormat="1">
      <c r="A290" s="25" t="s">
        <v>125</v>
      </c>
      <c r="C290" s="27"/>
      <c r="E290" s="28">
        <f>SUM(E292)</f>
        <v>30000</v>
      </c>
      <c r="F290" s="28">
        <f>SUM(F292)</f>
        <v>30000</v>
      </c>
      <c r="G290" s="28">
        <f t="shared" ref="G290:G304" si="12">F290-E290</f>
        <v>0</v>
      </c>
    </row>
    <row r="291" spans="1:8" s="29" customFormat="1">
      <c r="A291" s="29" t="s">
        <v>21</v>
      </c>
      <c r="C291" s="30"/>
      <c r="E291" s="31">
        <v>30000</v>
      </c>
      <c r="F291" s="31">
        <v>30000</v>
      </c>
      <c r="G291" s="31">
        <f t="shared" si="12"/>
        <v>0</v>
      </c>
    </row>
    <row r="292" spans="1:8" s="29" customFormat="1">
      <c r="A292" s="29">
        <v>3</v>
      </c>
      <c r="B292" s="29" t="s">
        <v>16</v>
      </c>
      <c r="C292" s="30" t="s">
        <v>126</v>
      </c>
      <c r="E292" s="31">
        <f>SUM(E293)</f>
        <v>30000</v>
      </c>
      <c r="F292" s="31">
        <v>30000</v>
      </c>
      <c r="G292" s="31">
        <f t="shared" si="12"/>
        <v>0</v>
      </c>
    </row>
    <row r="293" spans="1:8" s="29" customFormat="1">
      <c r="A293" s="29">
        <v>37</v>
      </c>
      <c r="B293" s="29" t="s">
        <v>18</v>
      </c>
      <c r="C293" s="30" t="s">
        <v>126</v>
      </c>
      <c r="E293" s="31">
        <f>SUM(E294)</f>
        <v>30000</v>
      </c>
      <c r="F293" s="31">
        <v>30000</v>
      </c>
      <c r="G293" s="31">
        <f t="shared" si="12"/>
        <v>0</v>
      </c>
    </row>
    <row r="294" spans="1:8" s="29" customFormat="1">
      <c r="A294" s="29">
        <v>372</v>
      </c>
      <c r="B294" s="29" t="s">
        <v>18</v>
      </c>
      <c r="C294" s="30" t="s">
        <v>126</v>
      </c>
      <c r="E294" s="31">
        <v>30000</v>
      </c>
      <c r="F294" s="31">
        <v>30000</v>
      </c>
      <c r="G294" s="31">
        <f t="shared" si="12"/>
        <v>0</v>
      </c>
    </row>
    <row r="295" spans="1:8" s="25" customFormat="1">
      <c r="A295" s="25" t="s">
        <v>127</v>
      </c>
      <c r="C295" s="27"/>
      <c r="E295" s="28">
        <v>0</v>
      </c>
      <c r="F295" s="28">
        <v>2000</v>
      </c>
      <c r="G295" s="28">
        <f t="shared" si="12"/>
        <v>2000</v>
      </c>
    </row>
    <row r="296" spans="1:8" s="29" customFormat="1">
      <c r="A296" s="29" t="s">
        <v>21</v>
      </c>
      <c r="C296" s="30"/>
      <c r="E296" s="31">
        <v>0</v>
      </c>
      <c r="F296" s="31">
        <v>2000</v>
      </c>
      <c r="G296" s="31">
        <f t="shared" si="12"/>
        <v>2000</v>
      </c>
    </row>
    <row r="297" spans="1:8" s="29" customFormat="1">
      <c r="A297" s="29">
        <v>3</v>
      </c>
      <c r="B297" s="29" t="s">
        <v>16</v>
      </c>
      <c r="C297" s="30" t="s">
        <v>126</v>
      </c>
      <c r="E297" s="31">
        <v>0</v>
      </c>
      <c r="F297" s="31">
        <v>2000</v>
      </c>
      <c r="G297" s="31">
        <f t="shared" si="12"/>
        <v>2000</v>
      </c>
    </row>
    <row r="298" spans="1:8" s="29" customFormat="1">
      <c r="A298" s="29">
        <v>37</v>
      </c>
      <c r="B298" s="29" t="s">
        <v>18</v>
      </c>
      <c r="C298" s="30" t="s">
        <v>126</v>
      </c>
      <c r="E298" s="31">
        <v>0</v>
      </c>
      <c r="F298" s="31">
        <v>2000</v>
      </c>
      <c r="G298" s="31">
        <f t="shared" si="12"/>
        <v>2000</v>
      </c>
    </row>
    <row r="299" spans="1:8" s="29" customFormat="1">
      <c r="A299" s="29">
        <v>372</v>
      </c>
      <c r="B299" s="29" t="s">
        <v>18</v>
      </c>
      <c r="C299" s="30" t="s">
        <v>126</v>
      </c>
      <c r="E299" s="31">
        <v>0</v>
      </c>
      <c r="F299" s="31">
        <v>2000</v>
      </c>
      <c r="G299" s="31">
        <f t="shared" si="12"/>
        <v>2000</v>
      </c>
    </row>
    <row r="300" spans="1:8" s="25" customFormat="1">
      <c r="A300" s="25" t="s">
        <v>128</v>
      </c>
      <c r="C300" s="27"/>
      <c r="E300" s="28">
        <v>0</v>
      </c>
      <c r="F300" s="28">
        <v>11000</v>
      </c>
      <c r="G300" s="28">
        <f t="shared" si="12"/>
        <v>11000</v>
      </c>
    </row>
    <row r="301" spans="1:8" s="29" customFormat="1">
      <c r="A301" s="29" t="s">
        <v>21</v>
      </c>
      <c r="C301" s="30"/>
      <c r="E301" s="31">
        <v>0</v>
      </c>
      <c r="F301" s="31">
        <v>11000</v>
      </c>
      <c r="G301" s="31">
        <f t="shared" si="12"/>
        <v>11000</v>
      </c>
    </row>
    <row r="302" spans="1:8" s="29" customFormat="1">
      <c r="A302" s="29">
        <v>3</v>
      </c>
      <c r="B302" s="29" t="s">
        <v>16</v>
      </c>
      <c r="C302" s="30" t="s">
        <v>126</v>
      </c>
      <c r="E302" s="31">
        <v>0</v>
      </c>
      <c r="F302" s="31">
        <v>11000</v>
      </c>
      <c r="G302" s="31">
        <f t="shared" si="12"/>
        <v>11000</v>
      </c>
    </row>
    <row r="303" spans="1:8" s="29" customFormat="1">
      <c r="A303" s="29">
        <v>37</v>
      </c>
      <c r="B303" s="29" t="s">
        <v>18</v>
      </c>
      <c r="C303" s="30" t="s">
        <v>126</v>
      </c>
      <c r="E303" s="31">
        <v>0</v>
      </c>
      <c r="F303" s="31">
        <v>11000</v>
      </c>
      <c r="G303" s="31">
        <f t="shared" si="12"/>
        <v>11000</v>
      </c>
    </row>
    <row r="304" spans="1:8" s="29" customFormat="1">
      <c r="A304" s="29">
        <v>372</v>
      </c>
      <c r="B304" s="29" t="s">
        <v>18</v>
      </c>
      <c r="C304" s="30" t="s">
        <v>126</v>
      </c>
      <c r="E304" s="31">
        <v>0</v>
      </c>
      <c r="F304" s="31">
        <v>11000</v>
      </c>
      <c r="G304" s="31">
        <f t="shared" si="12"/>
        <v>11000</v>
      </c>
    </row>
    <row r="305" spans="1:8" s="16" customFormat="1" ht="21">
      <c r="A305" s="20" t="s">
        <v>129</v>
      </c>
      <c r="B305" s="20"/>
      <c r="C305" s="56"/>
      <c r="D305" s="20"/>
      <c r="E305" s="23">
        <f>SUM(E306,E314,E319,E324,E329,E334,E339,E344,E350,E355,E360,E370)</f>
        <v>1423000</v>
      </c>
      <c r="F305" s="23">
        <f>SUM(F306,F314,F319,F324,F329,F334,F339,F344,F350,F355,F360,F370,F365)</f>
        <v>699000</v>
      </c>
      <c r="G305" s="23">
        <f>SUM(G306,G314,G319,G324,G329,G334,G339,G344,G350,G355,G360,G370,G365)</f>
        <v>-724000</v>
      </c>
      <c r="H305" s="20"/>
    </row>
    <row r="306" spans="1:8" s="25" customFormat="1">
      <c r="A306" s="25" t="s">
        <v>130</v>
      </c>
      <c r="C306" s="27"/>
      <c r="E306" s="28">
        <v>160000</v>
      </c>
      <c r="F306" s="28">
        <v>160000</v>
      </c>
      <c r="G306" s="28">
        <f t="shared" ref="G306:G337" si="13">F306-E306</f>
        <v>0</v>
      </c>
    </row>
    <row r="307" spans="1:8" s="40" customFormat="1">
      <c r="A307" s="40" t="s">
        <v>131</v>
      </c>
      <c r="C307" s="41"/>
      <c r="E307" s="31">
        <v>160000</v>
      </c>
      <c r="F307" s="31">
        <v>160000</v>
      </c>
      <c r="G307" s="31">
        <f t="shared" si="13"/>
        <v>0</v>
      </c>
    </row>
    <row r="308" spans="1:8" s="29" customFormat="1">
      <c r="A308" s="29">
        <v>3</v>
      </c>
      <c r="B308" s="29" t="s">
        <v>16</v>
      </c>
      <c r="C308" s="30" t="s">
        <v>123</v>
      </c>
      <c r="E308" s="31">
        <v>70000</v>
      </c>
      <c r="F308" s="31">
        <v>80000</v>
      </c>
      <c r="G308" s="31">
        <f t="shared" si="13"/>
        <v>10000</v>
      </c>
    </row>
    <row r="309" spans="1:8" s="29" customFormat="1">
      <c r="A309" s="29">
        <v>32</v>
      </c>
      <c r="B309" s="29" t="s">
        <v>32</v>
      </c>
      <c r="C309" s="30" t="s">
        <v>123</v>
      </c>
      <c r="E309" s="31">
        <v>70000</v>
      </c>
      <c r="F309" s="31">
        <v>80000</v>
      </c>
      <c r="G309" s="31">
        <f t="shared" si="13"/>
        <v>10000</v>
      </c>
    </row>
    <row r="310" spans="1:8" s="29" customFormat="1">
      <c r="A310" s="29">
        <v>322</v>
      </c>
      <c r="B310" s="29" t="s">
        <v>71</v>
      </c>
      <c r="C310" s="30" t="s">
        <v>123</v>
      </c>
      <c r="E310" s="31">
        <v>70000</v>
      </c>
      <c r="F310" s="31">
        <v>80000</v>
      </c>
      <c r="G310" s="31">
        <f t="shared" si="13"/>
        <v>10000</v>
      </c>
    </row>
    <row r="311" spans="1:8" s="29" customFormat="1">
      <c r="A311" s="29">
        <v>3</v>
      </c>
      <c r="B311" s="29" t="s">
        <v>16</v>
      </c>
      <c r="C311" s="30" t="s">
        <v>123</v>
      </c>
      <c r="E311" s="31">
        <v>90000</v>
      </c>
      <c r="F311" s="31">
        <v>80000</v>
      </c>
      <c r="G311" s="31">
        <f t="shared" si="13"/>
        <v>-10000</v>
      </c>
    </row>
    <row r="312" spans="1:8" s="29" customFormat="1">
      <c r="A312" s="29">
        <v>32</v>
      </c>
      <c r="B312" s="29" t="s">
        <v>32</v>
      </c>
      <c r="C312" s="30" t="s">
        <v>123</v>
      </c>
      <c r="E312" s="31">
        <v>90000</v>
      </c>
      <c r="F312" s="31">
        <v>80000</v>
      </c>
      <c r="G312" s="31">
        <f t="shared" si="13"/>
        <v>-10000</v>
      </c>
    </row>
    <row r="313" spans="1:8" s="29" customFormat="1">
      <c r="A313" s="29">
        <v>323</v>
      </c>
      <c r="B313" s="29" t="s">
        <v>33</v>
      </c>
      <c r="C313" s="30" t="s">
        <v>123</v>
      </c>
      <c r="E313" s="31">
        <v>90000</v>
      </c>
      <c r="F313" s="31">
        <v>80000</v>
      </c>
      <c r="G313" s="31">
        <f t="shared" si="13"/>
        <v>-10000</v>
      </c>
    </row>
    <row r="314" spans="1:8" s="25" customFormat="1">
      <c r="A314" s="25" t="s">
        <v>132</v>
      </c>
      <c r="C314" s="27"/>
      <c r="E314" s="28">
        <f>SUM(E316)</f>
        <v>55000</v>
      </c>
      <c r="F314" s="28">
        <v>0</v>
      </c>
      <c r="G314" s="28">
        <f t="shared" si="13"/>
        <v>-55000</v>
      </c>
    </row>
    <row r="315" spans="1:8" s="40" customFormat="1">
      <c r="A315" s="29" t="s">
        <v>133</v>
      </c>
      <c r="C315" s="41"/>
      <c r="E315" s="42">
        <f>SUM(E317)</f>
        <v>55000</v>
      </c>
      <c r="F315" s="42">
        <v>0</v>
      </c>
      <c r="G315" s="31">
        <f t="shared" si="13"/>
        <v>-55000</v>
      </c>
    </row>
    <row r="316" spans="1:8" s="29" customFormat="1">
      <c r="A316" s="29">
        <v>3</v>
      </c>
      <c r="B316" s="29" t="s">
        <v>16</v>
      </c>
      <c r="C316" s="30" t="s">
        <v>123</v>
      </c>
      <c r="E316" s="31">
        <f>SUM(E317)</f>
        <v>55000</v>
      </c>
      <c r="F316" s="31">
        <v>0</v>
      </c>
      <c r="G316" s="31">
        <f t="shared" si="13"/>
        <v>-55000</v>
      </c>
    </row>
    <row r="317" spans="1:8" s="29" customFormat="1">
      <c r="A317" s="29">
        <v>32</v>
      </c>
      <c r="B317" s="29" t="s">
        <v>32</v>
      </c>
      <c r="C317" s="30" t="s">
        <v>123</v>
      </c>
      <c r="E317" s="31">
        <f>SUM(E318)</f>
        <v>55000</v>
      </c>
      <c r="F317" s="31">
        <v>0</v>
      </c>
      <c r="G317" s="31">
        <f t="shared" si="13"/>
        <v>-55000</v>
      </c>
    </row>
    <row r="318" spans="1:8" s="29" customFormat="1">
      <c r="A318" s="29">
        <v>323</v>
      </c>
      <c r="B318" s="29" t="s">
        <v>33</v>
      </c>
      <c r="C318" s="30" t="s">
        <v>123</v>
      </c>
      <c r="D318" s="53" t="s">
        <v>1</v>
      </c>
      <c r="E318" s="31">
        <v>55000</v>
      </c>
      <c r="F318" s="31">
        <v>0</v>
      </c>
      <c r="G318" s="31">
        <f t="shared" si="13"/>
        <v>-55000</v>
      </c>
    </row>
    <row r="319" spans="1:8" s="25" customFormat="1">
      <c r="A319" s="25" t="s">
        <v>134</v>
      </c>
      <c r="C319" s="27"/>
      <c r="E319" s="28">
        <v>60000</v>
      </c>
      <c r="F319" s="28">
        <v>90000</v>
      </c>
      <c r="G319" s="28">
        <f t="shared" si="13"/>
        <v>30000</v>
      </c>
    </row>
    <row r="320" spans="1:8" s="29" customFormat="1">
      <c r="A320" s="29" t="s">
        <v>133</v>
      </c>
      <c r="C320" s="30"/>
      <c r="E320" s="31">
        <v>60000</v>
      </c>
      <c r="F320" s="31">
        <v>90000</v>
      </c>
      <c r="G320" s="31">
        <f t="shared" si="13"/>
        <v>30000</v>
      </c>
    </row>
    <row r="321" spans="1:7" s="29" customFormat="1">
      <c r="A321" s="29">
        <v>3</v>
      </c>
      <c r="B321" s="29" t="s">
        <v>16</v>
      </c>
      <c r="C321" s="30" t="s">
        <v>123</v>
      </c>
      <c r="E321" s="31">
        <v>60000</v>
      </c>
      <c r="F321" s="31">
        <v>90000</v>
      </c>
      <c r="G321" s="31">
        <f t="shared" si="13"/>
        <v>30000</v>
      </c>
    </row>
    <row r="322" spans="1:7" s="29" customFormat="1">
      <c r="A322" s="29">
        <v>32</v>
      </c>
      <c r="B322" s="29" t="s">
        <v>32</v>
      </c>
      <c r="C322" s="30" t="s">
        <v>123</v>
      </c>
      <c r="E322" s="31">
        <v>60000</v>
      </c>
      <c r="F322" s="31">
        <v>90000</v>
      </c>
      <c r="G322" s="31">
        <f t="shared" si="13"/>
        <v>30000</v>
      </c>
    </row>
    <row r="323" spans="1:7" s="29" customFormat="1">
      <c r="A323" s="29">
        <v>323</v>
      </c>
      <c r="B323" s="29" t="s">
        <v>33</v>
      </c>
      <c r="C323" s="30" t="s">
        <v>123</v>
      </c>
      <c r="E323" s="31">
        <v>60000</v>
      </c>
      <c r="F323" s="31">
        <v>90000</v>
      </c>
      <c r="G323" s="31">
        <f t="shared" si="13"/>
        <v>30000</v>
      </c>
    </row>
    <row r="324" spans="1:7" s="25" customFormat="1">
      <c r="A324" s="25" t="s">
        <v>135</v>
      </c>
      <c r="C324" s="27"/>
      <c r="E324" s="28">
        <f>SUM(E326)</f>
        <v>70000</v>
      </c>
      <c r="F324" s="28">
        <v>80000</v>
      </c>
      <c r="G324" s="28">
        <f t="shared" si="13"/>
        <v>10000</v>
      </c>
    </row>
    <row r="325" spans="1:7" s="29" customFormat="1">
      <c r="A325" s="29" t="s">
        <v>133</v>
      </c>
      <c r="C325" s="30"/>
      <c r="E325" s="31">
        <v>70000</v>
      </c>
      <c r="F325" s="31">
        <v>80000</v>
      </c>
      <c r="G325" s="31">
        <f t="shared" si="13"/>
        <v>10000</v>
      </c>
    </row>
    <row r="326" spans="1:7" s="29" customFormat="1">
      <c r="A326" s="29">
        <v>3</v>
      </c>
      <c r="B326" s="29" t="s">
        <v>16</v>
      </c>
      <c r="C326" s="30" t="s">
        <v>123</v>
      </c>
      <c r="E326" s="31">
        <f>SUM(E327)</f>
        <v>70000</v>
      </c>
      <c r="F326" s="31">
        <v>80000</v>
      </c>
      <c r="G326" s="31">
        <f t="shared" si="13"/>
        <v>10000</v>
      </c>
    </row>
    <row r="327" spans="1:7" s="29" customFormat="1">
      <c r="A327" s="29">
        <v>32</v>
      </c>
      <c r="B327" s="29" t="s">
        <v>32</v>
      </c>
      <c r="C327" s="30" t="s">
        <v>123</v>
      </c>
      <c r="E327" s="31">
        <f>SUM(E328)</f>
        <v>70000</v>
      </c>
      <c r="F327" s="31">
        <v>80000</v>
      </c>
      <c r="G327" s="31">
        <f t="shared" si="13"/>
        <v>10000</v>
      </c>
    </row>
    <row r="328" spans="1:7" s="29" customFormat="1">
      <c r="A328" s="29">
        <v>323</v>
      </c>
      <c r="B328" s="29" t="s">
        <v>33</v>
      </c>
      <c r="C328" s="30" t="s">
        <v>123</v>
      </c>
      <c r="E328" s="31">
        <v>70000</v>
      </c>
      <c r="F328" s="31">
        <v>80000</v>
      </c>
      <c r="G328" s="31">
        <f t="shared" si="13"/>
        <v>10000</v>
      </c>
    </row>
    <row r="329" spans="1:7" s="25" customFormat="1">
      <c r="A329" s="25" t="s">
        <v>136</v>
      </c>
      <c r="C329" s="27"/>
      <c r="E329" s="28">
        <v>30000</v>
      </c>
      <c r="F329" s="28">
        <v>30000</v>
      </c>
      <c r="G329" s="28">
        <f t="shared" si="13"/>
        <v>0</v>
      </c>
    </row>
    <row r="330" spans="1:7" s="29" customFormat="1">
      <c r="A330" s="29" t="s">
        <v>133</v>
      </c>
      <c r="C330" s="30" t="s">
        <v>123</v>
      </c>
      <c r="D330" s="29" t="s">
        <v>1</v>
      </c>
      <c r="E330" s="31">
        <v>30000</v>
      </c>
      <c r="F330" s="31">
        <v>30000</v>
      </c>
      <c r="G330" s="31">
        <f t="shared" si="13"/>
        <v>0</v>
      </c>
    </row>
    <row r="331" spans="1:7" s="29" customFormat="1">
      <c r="A331" s="29">
        <v>3</v>
      </c>
      <c r="B331" s="29" t="s">
        <v>16</v>
      </c>
      <c r="C331" s="30" t="s">
        <v>123</v>
      </c>
      <c r="E331" s="31">
        <v>30000</v>
      </c>
      <c r="F331" s="31">
        <v>30000</v>
      </c>
      <c r="G331" s="31">
        <f t="shared" si="13"/>
        <v>0</v>
      </c>
    </row>
    <row r="332" spans="1:7" s="29" customFormat="1">
      <c r="A332" s="29">
        <v>32</v>
      </c>
      <c r="B332" s="29" t="s">
        <v>32</v>
      </c>
      <c r="C332" s="30" t="s">
        <v>123</v>
      </c>
      <c r="E332" s="31">
        <v>30000</v>
      </c>
      <c r="F332" s="31">
        <v>30000</v>
      </c>
      <c r="G332" s="31">
        <f t="shared" si="13"/>
        <v>0</v>
      </c>
    </row>
    <row r="333" spans="1:7" s="29" customFormat="1">
      <c r="A333" s="29">
        <v>322</v>
      </c>
      <c r="B333" s="29" t="s">
        <v>71</v>
      </c>
      <c r="C333" s="30" t="s">
        <v>123</v>
      </c>
      <c r="E333" s="31">
        <v>30000</v>
      </c>
      <c r="F333" s="31">
        <v>30000</v>
      </c>
      <c r="G333" s="31">
        <f t="shared" si="13"/>
        <v>0</v>
      </c>
    </row>
    <row r="334" spans="1:7" s="25" customFormat="1">
      <c r="A334" s="25" t="s">
        <v>137</v>
      </c>
      <c r="C334" s="27"/>
      <c r="E334" s="28">
        <f>SUM(E336)</f>
        <v>15000</v>
      </c>
      <c r="F334" s="28">
        <v>15000</v>
      </c>
      <c r="G334" s="28">
        <f t="shared" si="13"/>
        <v>0</v>
      </c>
    </row>
    <row r="335" spans="1:7" s="29" customFormat="1" ht="21">
      <c r="A335" s="29" t="s">
        <v>21</v>
      </c>
      <c r="C335" s="30" t="s">
        <v>123</v>
      </c>
      <c r="D335" s="35" t="s">
        <v>1</v>
      </c>
      <c r="E335" s="31">
        <v>15000</v>
      </c>
      <c r="F335" s="31">
        <v>15000</v>
      </c>
      <c r="G335" s="31">
        <f t="shared" si="13"/>
        <v>0</v>
      </c>
    </row>
    <row r="336" spans="1:7" s="29" customFormat="1">
      <c r="A336" s="29">
        <v>3</v>
      </c>
      <c r="B336" s="29" t="s">
        <v>16</v>
      </c>
      <c r="C336" s="30" t="s">
        <v>123</v>
      </c>
      <c r="E336" s="31">
        <f>SUM(E337)</f>
        <v>15000</v>
      </c>
      <c r="F336" s="31">
        <v>15000</v>
      </c>
      <c r="G336" s="31">
        <f t="shared" si="13"/>
        <v>0</v>
      </c>
    </row>
    <row r="337" spans="1:7" s="29" customFormat="1">
      <c r="A337" s="29">
        <v>32</v>
      </c>
      <c r="B337" s="29" t="s">
        <v>32</v>
      </c>
      <c r="C337" s="30" t="s">
        <v>123</v>
      </c>
      <c r="E337" s="31">
        <f>SUM(E338)</f>
        <v>15000</v>
      </c>
      <c r="F337" s="31">
        <v>15000</v>
      </c>
      <c r="G337" s="31">
        <f t="shared" si="13"/>
        <v>0</v>
      </c>
    </row>
    <row r="338" spans="1:7" s="29" customFormat="1">
      <c r="A338" s="29">
        <v>322</v>
      </c>
      <c r="B338" s="29" t="s">
        <v>138</v>
      </c>
      <c r="C338" s="30" t="s">
        <v>123</v>
      </c>
      <c r="E338" s="31">
        <v>15000</v>
      </c>
      <c r="F338" s="31">
        <v>15000</v>
      </c>
      <c r="G338" s="31">
        <f t="shared" ref="G338:G369" si="14">F338-E338</f>
        <v>0</v>
      </c>
    </row>
    <row r="339" spans="1:7" s="36" customFormat="1">
      <c r="A339" s="36" t="s">
        <v>139</v>
      </c>
      <c r="C339" s="37"/>
      <c r="E339" s="38">
        <f>SUM(E341)</f>
        <v>60000</v>
      </c>
      <c r="F339" s="38">
        <f>SUM(F341)</f>
        <v>60000</v>
      </c>
      <c r="G339" s="28">
        <f t="shared" si="14"/>
        <v>0</v>
      </c>
    </row>
    <row r="340" spans="1:7" s="40" customFormat="1">
      <c r="A340" s="40" t="s">
        <v>21</v>
      </c>
      <c r="C340" s="41"/>
      <c r="E340" s="42">
        <v>60000</v>
      </c>
      <c r="F340" s="42">
        <v>60000</v>
      </c>
      <c r="G340" s="31">
        <f t="shared" si="14"/>
        <v>0</v>
      </c>
    </row>
    <row r="341" spans="1:7" s="29" customFormat="1">
      <c r="A341" s="29">
        <v>3</v>
      </c>
      <c r="B341" s="29" t="s">
        <v>16</v>
      </c>
      <c r="C341" s="30" t="s">
        <v>123</v>
      </c>
      <c r="E341" s="42">
        <v>60000</v>
      </c>
      <c r="F341" s="42">
        <v>60000</v>
      </c>
      <c r="G341" s="31">
        <f t="shared" si="14"/>
        <v>0</v>
      </c>
    </row>
    <row r="342" spans="1:7" s="29" customFormat="1">
      <c r="A342" s="29">
        <v>32</v>
      </c>
      <c r="B342" s="29" t="s">
        <v>32</v>
      </c>
      <c r="C342" s="30" t="s">
        <v>123</v>
      </c>
      <c r="E342" s="42">
        <v>60000</v>
      </c>
      <c r="F342" s="42">
        <v>60000</v>
      </c>
      <c r="G342" s="31">
        <f t="shared" si="14"/>
        <v>0</v>
      </c>
    </row>
    <row r="343" spans="1:7" s="29" customFormat="1">
      <c r="A343" s="29">
        <v>323</v>
      </c>
      <c r="B343" s="29" t="s">
        <v>33</v>
      </c>
      <c r="C343" s="30" t="s">
        <v>123</v>
      </c>
      <c r="E343" s="42">
        <v>60000</v>
      </c>
      <c r="F343" s="42">
        <v>60000</v>
      </c>
      <c r="G343" s="31">
        <f t="shared" si="14"/>
        <v>0</v>
      </c>
    </row>
    <row r="344" spans="1:7" s="25" customFormat="1">
      <c r="A344" s="25" t="s">
        <v>140</v>
      </c>
      <c r="C344" s="27"/>
      <c r="E344" s="28">
        <v>130000</v>
      </c>
      <c r="F344" s="28">
        <v>134000</v>
      </c>
      <c r="G344" s="28">
        <f t="shared" si="14"/>
        <v>4000</v>
      </c>
    </row>
    <row r="345" spans="1:7" s="29" customFormat="1">
      <c r="A345" s="29" t="s">
        <v>133</v>
      </c>
      <c r="C345" s="30"/>
      <c r="E345" s="31">
        <v>130000</v>
      </c>
      <c r="F345" s="31">
        <v>134000</v>
      </c>
      <c r="G345" s="31">
        <f t="shared" si="14"/>
        <v>4000</v>
      </c>
    </row>
    <row r="346" spans="1:7" s="29" customFormat="1">
      <c r="A346" s="29">
        <v>3</v>
      </c>
      <c r="B346" s="29" t="s">
        <v>16</v>
      </c>
      <c r="C346" s="30" t="s">
        <v>141</v>
      </c>
      <c r="E346" s="31">
        <v>130000</v>
      </c>
      <c r="F346" s="31">
        <v>134000</v>
      </c>
      <c r="G346" s="31">
        <f t="shared" si="14"/>
        <v>4000</v>
      </c>
    </row>
    <row r="347" spans="1:7" s="29" customFormat="1">
      <c r="A347" s="29">
        <v>32</v>
      </c>
      <c r="B347" s="29" t="s">
        <v>32</v>
      </c>
      <c r="C347" s="30" t="s">
        <v>141</v>
      </c>
      <c r="E347" s="31">
        <v>130000</v>
      </c>
      <c r="F347" s="31">
        <v>134000</v>
      </c>
      <c r="G347" s="31">
        <f t="shared" si="14"/>
        <v>4000</v>
      </c>
    </row>
    <row r="348" spans="1:7" s="29" customFormat="1">
      <c r="A348" s="29">
        <v>322</v>
      </c>
      <c r="B348" s="29" t="s">
        <v>71</v>
      </c>
      <c r="C348" s="30" t="s">
        <v>141</v>
      </c>
      <c r="E348" s="31">
        <v>100000</v>
      </c>
      <c r="F348" s="31">
        <v>104000</v>
      </c>
      <c r="G348" s="31">
        <f t="shared" si="14"/>
        <v>4000</v>
      </c>
    </row>
    <row r="349" spans="1:7" s="29" customFormat="1">
      <c r="A349" s="29">
        <v>323</v>
      </c>
      <c r="B349" s="29" t="s">
        <v>33</v>
      </c>
      <c r="C349" s="30" t="s">
        <v>141</v>
      </c>
      <c r="E349" s="31">
        <v>30000</v>
      </c>
      <c r="F349" s="31">
        <v>30000</v>
      </c>
      <c r="G349" s="31">
        <f t="shared" si="14"/>
        <v>0</v>
      </c>
    </row>
    <row r="350" spans="1:7" s="25" customFormat="1">
      <c r="A350" s="25" t="s">
        <v>142</v>
      </c>
      <c r="C350" s="27"/>
      <c r="E350" s="28">
        <f>SUM(E352)</f>
        <v>110000</v>
      </c>
      <c r="F350" s="28">
        <f>SUM(F352)</f>
        <v>110000</v>
      </c>
      <c r="G350" s="28">
        <f t="shared" si="14"/>
        <v>0</v>
      </c>
    </row>
    <row r="351" spans="1:7" s="29" customFormat="1">
      <c r="A351" s="29" t="s">
        <v>143</v>
      </c>
      <c r="C351" s="30" t="s">
        <v>123</v>
      </c>
      <c r="E351" s="31">
        <v>110000</v>
      </c>
      <c r="F351" s="31">
        <v>110000</v>
      </c>
      <c r="G351" s="31">
        <f t="shared" si="14"/>
        <v>0</v>
      </c>
    </row>
    <row r="352" spans="1:7" s="29" customFormat="1">
      <c r="A352" s="29">
        <v>3</v>
      </c>
      <c r="B352" s="29" t="s">
        <v>16</v>
      </c>
      <c r="C352" s="30" t="s">
        <v>123</v>
      </c>
      <c r="E352" s="31">
        <f>SUM(E353)</f>
        <v>110000</v>
      </c>
      <c r="F352" s="31">
        <v>110000</v>
      </c>
      <c r="G352" s="31">
        <f t="shared" si="14"/>
        <v>0</v>
      </c>
    </row>
    <row r="353" spans="1:7" s="29" customFormat="1">
      <c r="A353" s="29">
        <v>32</v>
      </c>
      <c r="B353" s="29" t="s">
        <v>32</v>
      </c>
      <c r="C353" s="30" t="s">
        <v>123</v>
      </c>
      <c r="E353" s="31">
        <f>SUM(E354)</f>
        <v>110000</v>
      </c>
      <c r="F353" s="31">
        <v>110000</v>
      </c>
      <c r="G353" s="31">
        <f t="shared" si="14"/>
        <v>0</v>
      </c>
    </row>
    <row r="354" spans="1:7" s="29" customFormat="1">
      <c r="A354" s="29">
        <v>323</v>
      </c>
      <c r="B354" s="29" t="s">
        <v>33</v>
      </c>
      <c r="C354" s="30" t="s">
        <v>144</v>
      </c>
      <c r="E354" s="31">
        <v>110000</v>
      </c>
      <c r="F354" s="31">
        <v>110000</v>
      </c>
      <c r="G354" s="31">
        <f t="shared" si="14"/>
        <v>0</v>
      </c>
    </row>
    <row r="355" spans="1:7" s="25" customFormat="1">
      <c r="A355" s="25" t="s">
        <v>145</v>
      </c>
      <c r="C355" s="27"/>
      <c r="E355" s="28">
        <f>SUM(E357,)</f>
        <v>10000</v>
      </c>
      <c r="F355" s="28">
        <v>10000</v>
      </c>
      <c r="G355" s="28">
        <f t="shared" si="14"/>
        <v>0</v>
      </c>
    </row>
    <row r="356" spans="1:7" s="29" customFormat="1">
      <c r="A356" s="29" t="s">
        <v>21</v>
      </c>
      <c r="C356" s="30"/>
      <c r="E356" s="31">
        <v>10000</v>
      </c>
      <c r="F356" s="31">
        <v>10000</v>
      </c>
      <c r="G356" s="31">
        <f t="shared" si="14"/>
        <v>0</v>
      </c>
    </row>
    <row r="357" spans="1:7" s="29" customFormat="1">
      <c r="A357" s="29">
        <v>3</v>
      </c>
      <c r="B357" s="29" t="s">
        <v>16</v>
      </c>
      <c r="C357" s="30" t="s">
        <v>123</v>
      </c>
      <c r="E357" s="31">
        <f>SUM(E358)</f>
        <v>10000</v>
      </c>
      <c r="F357" s="31">
        <v>10000</v>
      </c>
      <c r="G357" s="31">
        <f t="shared" si="14"/>
        <v>0</v>
      </c>
    </row>
    <row r="358" spans="1:7" s="29" customFormat="1">
      <c r="A358" s="29">
        <v>32</v>
      </c>
      <c r="B358" s="29" t="s">
        <v>32</v>
      </c>
      <c r="C358" s="30" t="s">
        <v>123</v>
      </c>
      <c r="E358" s="31">
        <f>SUM(E359)</f>
        <v>10000</v>
      </c>
      <c r="F358" s="31">
        <v>10000</v>
      </c>
      <c r="G358" s="31">
        <f t="shared" si="14"/>
        <v>0</v>
      </c>
    </row>
    <row r="359" spans="1:7" s="29" customFormat="1">
      <c r="A359" s="29">
        <v>322</v>
      </c>
      <c r="B359" s="29" t="s">
        <v>71</v>
      </c>
      <c r="C359" s="30" t="s">
        <v>123</v>
      </c>
      <c r="E359" s="31">
        <v>10000</v>
      </c>
      <c r="F359" s="31">
        <v>10000</v>
      </c>
      <c r="G359" s="31">
        <f t="shared" si="14"/>
        <v>0</v>
      </c>
    </row>
    <row r="360" spans="1:7" s="25" customFormat="1">
      <c r="A360" s="25" t="s">
        <v>146</v>
      </c>
      <c r="C360" s="27"/>
      <c r="E360" s="28">
        <v>5000</v>
      </c>
      <c r="F360" s="28">
        <v>5000</v>
      </c>
      <c r="G360" s="28">
        <f t="shared" si="14"/>
        <v>0</v>
      </c>
    </row>
    <row r="361" spans="1:7" s="29" customFormat="1">
      <c r="A361" s="29" t="s">
        <v>21</v>
      </c>
      <c r="C361" s="30"/>
      <c r="E361" s="31">
        <v>5000</v>
      </c>
      <c r="F361" s="31">
        <v>5000</v>
      </c>
      <c r="G361" s="31">
        <f t="shared" si="14"/>
        <v>0</v>
      </c>
    </row>
    <row r="362" spans="1:7" s="29" customFormat="1">
      <c r="A362" s="29">
        <v>3</v>
      </c>
      <c r="B362" s="29" t="s">
        <v>16</v>
      </c>
      <c r="C362" s="30" t="s">
        <v>123</v>
      </c>
      <c r="E362" s="31">
        <v>5000</v>
      </c>
      <c r="F362" s="31">
        <v>5000</v>
      </c>
      <c r="G362" s="31">
        <f t="shared" si="14"/>
        <v>0</v>
      </c>
    </row>
    <row r="363" spans="1:7" s="29" customFormat="1">
      <c r="A363" s="29">
        <v>32</v>
      </c>
      <c r="B363" s="29" t="s">
        <v>32</v>
      </c>
      <c r="C363" s="30" t="s">
        <v>123</v>
      </c>
      <c r="E363" s="31">
        <v>5000</v>
      </c>
      <c r="F363" s="31">
        <v>5000</v>
      </c>
      <c r="G363" s="31">
        <f t="shared" si="14"/>
        <v>0</v>
      </c>
    </row>
    <row r="364" spans="1:7" s="29" customFormat="1">
      <c r="A364" s="29">
        <v>323</v>
      </c>
      <c r="B364" s="29" t="s">
        <v>33</v>
      </c>
      <c r="C364" s="30" t="s">
        <v>123</v>
      </c>
      <c r="E364" s="31">
        <v>5000</v>
      </c>
      <c r="F364" s="31">
        <v>5000</v>
      </c>
      <c r="G364" s="31">
        <f t="shared" si="14"/>
        <v>0</v>
      </c>
    </row>
    <row r="365" spans="1:7" s="25" customFormat="1">
      <c r="A365" s="25" t="s">
        <v>147</v>
      </c>
      <c r="C365" s="27"/>
      <c r="E365" s="28">
        <v>0</v>
      </c>
      <c r="F365" s="28">
        <v>5000</v>
      </c>
      <c r="G365" s="28">
        <f t="shared" si="14"/>
        <v>5000</v>
      </c>
    </row>
    <row r="366" spans="1:7" s="29" customFormat="1">
      <c r="A366" s="29" t="s">
        <v>21</v>
      </c>
      <c r="C366" s="30"/>
      <c r="E366" s="31">
        <v>0</v>
      </c>
      <c r="F366" s="31">
        <v>5000</v>
      </c>
      <c r="G366" s="31">
        <f t="shared" si="14"/>
        <v>5000</v>
      </c>
    </row>
    <row r="367" spans="1:7" s="29" customFormat="1">
      <c r="A367" s="29">
        <v>3</v>
      </c>
      <c r="B367" s="29" t="s">
        <v>16</v>
      </c>
      <c r="C367" s="30" t="s">
        <v>123</v>
      </c>
      <c r="E367" s="31">
        <v>0</v>
      </c>
      <c r="F367" s="31">
        <v>5000</v>
      </c>
      <c r="G367" s="31">
        <f t="shared" si="14"/>
        <v>5000</v>
      </c>
    </row>
    <row r="368" spans="1:7" s="29" customFormat="1">
      <c r="A368" s="29">
        <v>32</v>
      </c>
      <c r="B368" s="29" t="s">
        <v>32</v>
      </c>
      <c r="C368" s="30" t="s">
        <v>123</v>
      </c>
      <c r="E368" s="31">
        <v>0</v>
      </c>
      <c r="F368" s="31">
        <v>5000</v>
      </c>
      <c r="G368" s="31">
        <f t="shared" si="14"/>
        <v>5000</v>
      </c>
    </row>
    <row r="369" spans="1:8" s="29" customFormat="1">
      <c r="A369" s="29">
        <v>323</v>
      </c>
      <c r="B369" s="29" t="s">
        <v>33</v>
      </c>
      <c r="C369" s="30" t="s">
        <v>123</v>
      </c>
      <c r="E369" s="31">
        <v>0</v>
      </c>
      <c r="F369" s="31">
        <v>5000</v>
      </c>
      <c r="G369" s="31">
        <f t="shared" si="14"/>
        <v>5000</v>
      </c>
    </row>
    <row r="370" spans="1:8" s="25" customFormat="1">
      <c r="A370" s="25" t="s">
        <v>148</v>
      </c>
      <c r="C370" s="27"/>
      <c r="E370" s="28">
        <v>718000</v>
      </c>
      <c r="F370" s="28">
        <v>0</v>
      </c>
      <c r="G370" s="28">
        <f t="shared" ref="G370:G374" si="15">F370-E370</f>
        <v>-718000</v>
      </c>
    </row>
    <row r="371" spans="1:8" s="29" customFormat="1" ht="21">
      <c r="A371" s="29" t="s">
        <v>49</v>
      </c>
      <c r="C371" s="30"/>
      <c r="D371" s="35" t="s">
        <v>1</v>
      </c>
      <c r="E371" s="31">
        <v>718000</v>
      </c>
      <c r="F371" s="31">
        <v>0</v>
      </c>
      <c r="G371" s="31">
        <f t="shared" si="15"/>
        <v>-718000</v>
      </c>
    </row>
    <row r="372" spans="1:8" s="29" customFormat="1">
      <c r="A372" s="29">
        <v>4</v>
      </c>
      <c r="B372" s="29" t="s">
        <v>36</v>
      </c>
      <c r="C372" s="30" t="s">
        <v>144</v>
      </c>
      <c r="E372" s="31">
        <v>718000</v>
      </c>
      <c r="F372" s="31">
        <v>0</v>
      </c>
      <c r="G372" s="31">
        <f t="shared" si="15"/>
        <v>-718000</v>
      </c>
    </row>
    <row r="373" spans="1:8" s="29" customFormat="1">
      <c r="A373" s="29">
        <v>41</v>
      </c>
      <c r="B373" s="29" t="s">
        <v>46</v>
      </c>
      <c r="C373" s="30" t="s">
        <v>144</v>
      </c>
      <c r="E373" s="31">
        <v>718000</v>
      </c>
      <c r="F373" s="31">
        <v>0</v>
      </c>
      <c r="G373" s="31">
        <f t="shared" si="15"/>
        <v>-718000</v>
      </c>
    </row>
    <row r="374" spans="1:8" s="29" customFormat="1">
      <c r="A374" s="29">
        <v>412</v>
      </c>
      <c r="B374" s="29" t="s">
        <v>50</v>
      </c>
      <c r="C374" s="30" t="s">
        <v>144</v>
      </c>
      <c r="E374" s="31">
        <v>718000</v>
      </c>
      <c r="F374" s="31">
        <v>0</v>
      </c>
      <c r="G374" s="31">
        <f t="shared" si="15"/>
        <v>-718000</v>
      </c>
    </row>
    <row r="375" spans="1:8" s="29" customFormat="1">
      <c r="C375" s="30"/>
      <c r="E375" s="31"/>
      <c r="F375" s="31"/>
      <c r="G375" s="32"/>
    </row>
    <row r="376" spans="1:8" s="16" customFormat="1" ht="37.5" customHeight="1">
      <c r="A376" s="67" t="s">
        <v>149</v>
      </c>
      <c r="B376" s="67"/>
      <c r="C376" s="56"/>
      <c r="D376" s="20"/>
      <c r="E376" s="23">
        <f>SUM(E377,E383,E388,E393,E398,E403,E408,E413)</f>
        <v>645000</v>
      </c>
      <c r="F376" s="23">
        <f>SUM(F377,F383,F388,F393,F398,F403,F408,F413)</f>
        <v>161000</v>
      </c>
      <c r="G376" s="23">
        <f>SUM(G377,G383,G388,G393,G398,G403,G408,G413)</f>
        <v>-484000</v>
      </c>
      <c r="H376" s="20"/>
    </row>
    <row r="377" spans="1:8" s="25" customFormat="1">
      <c r="A377" s="25" t="s">
        <v>150</v>
      </c>
      <c r="C377" s="27"/>
      <c r="E377" s="28">
        <f>SUM(E379)</f>
        <v>6000</v>
      </c>
      <c r="F377" s="28">
        <v>6000</v>
      </c>
      <c r="G377" s="28">
        <f t="shared" ref="G377:G417" si="16">F377-E377</f>
        <v>0</v>
      </c>
    </row>
    <row r="378" spans="1:8" s="29" customFormat="1" ht="21">
      <c r="A378" s="29" t="s">
        <v>151</v>
      </c>
      <c r="C378" s="30"/>
      <c r="D378" s="35" t="s">
        <v>1</v>
      </c>
      <c r="E378" s="31">
        <v>6000</v>
      </c>
      <c r="F378" s="31">
        <v>6000</v>
      </c>
      <c r="G378" s="31">
        <f t="shared" si="16"/>
        <v>0</v>
      </c>
    </row>
    <row r="379" spans="1:8" s="29" customFormat="1">
      <c r="A379" s="29">
        <v>3</v>
      </c>
      <c r="B379" s="29" t="s">
        <v>16</v>
      </c>
      <c r="C379" s="30" t="s">
        <v>123</v>
      </c>
      <c r="D379" s="29" t="s">
        <v>1</v>
      </c>
      <c r="E379" s="31">
        <f>SUM(E380)</f>
        <v>6000</v>
      </c>
      <c r="F379" s="31">
        <v>6000</v>
      </c>
      <c r="G379" s="31">
        <f t="shared" si="16"/>
        <v>0</v>
      </c>
    </row>
    <row r="380" spans="1:8" s="29" customFormat="1">
      <c r="A380" s="29">
        <v>32</v>
      </c>
      <c r="B380" s="29" t="s">
        <v>32</v>
      </c>
      <c r="C380" s="30" t="s">
        <v>123</v>
      </c>
      <c r="E380" s="31">
        <f>SUM(E381:E382)</f>
        <v>6000</v>
      </c>
      <c r="F380" s="31">
        <v>6000</v>
      </c>
      <c r="G380" s="31">
        <f t="shared" si="16"/>
        <v>0</v>
      </c>
    </row>
    <row r="381" spans="1:8" s="29" customFormat="1">
      <c r="A381" s="29">
        <v>322</v>
      </c>
      <c r="B381" s="29" t="s">
        <v>71</v>
      </c>
      <c r="C381" s="30" t="s">
        <v>123</v>
      </c>
      <c r="E381" s="31">
        <v>3000</v>
      </c>
      <c r="F381" s="31">
        <v>3000</v>
      </c>
      <c r="G381" s="31">
        <f t="shared" si="16"/>
        <v>0</v>
      </c>
    </row>
    <row r="382" spans="1:8" s="29" customFormat="1">
      <c r="A382" s="29">
        <v>323</v>
      </c>
      <c r="B382" s="29" t="s">
        <v>33</v>
      </c>
      <c r="C382" s="30" t="s">
        <v>123</v>
      </c>
      <c r="E382" s="31">
        <v>3000</v>
      </c>
      <c r="F382" s="31">
        <v>3000</v>
      </c>
      <c r="G382" s="31">
        <f t="shared" si="16"/>
        <v>0</v>
      </c>
    </row>
    <row r="383" spans="1:8" s="25" customFormat="1">
      <c r="A383" s="25" t="s">
        <v>152</v>
      </c>
      <c r="C383" s="27"/>
      <c r="E383" s="28">
        <f>SUM(E385)</f>
        <v>50000</v>
      </c>
      <c r="F383" s="28">
        <v>0</v>
      </c>
      <c r="G383" s="28">
        <f t="shared" si="16"/>
        <v>-50000</v>
      </c>
    </row>
    <row r="384" spans="1:8" s="29" customFormat="1" ht="21">
      <c r="A384" s="29" t="s">
        <v>21</v>
      </c>
      <c r="C384" s="30" t="s">
        <v>123</v>
      </c>
      <c r="D384" s="35" t="s">
        <v>1</v>
      </c>
      <c r="E384" s="31">
        <v>50000</v>
      </c>
      <c r="F384" s="31">
        <v>0</v>
      </c>
      <c r="G384" s="31">
        <f t="shared" si="16"/>
        <v>-50000</v>
      </c>
    </row>
    <row r="385" spans="1:7" s="29" customFormat="1">
      <c r="A385" s="29">
        <v>3</v>
      </c>
      <c r="B385" s="29" t="s">
        <v>16</v>
      </c>
      <c r="C385" s="30" t="s">
        <v>123</v>
      </c>
      <c r="E385" s="31">
        <f>SUM(E386)</f>
        <v>50000</v>
      </c>
      <c r="F385" s="31">
        <v>0</v>
      </c>
      <c r="G385" s="31">
        <f t="shared" si="16"/>
        <v>-50000</v>
      </c>
    </row>
    <row r="386" spans="1:7" s="29" customFormat="1">
      <c r="A386" s="29">
        <v>32</v>
      </c>
      <c r="B386" s="29" t="s">
        <v>32</v>
      </c>
      <c r="C386" s="30" t="s">
        <v>123</v>
      </c>
      <c r="E386" s="31">
        <f>SUM(E387:E387)</f>
        <v>50000</v>
      </c>
      <c r="F386" s="31">
        <v>0</v>
      </c>
      <c r="G386" s="31">
        <f t="shared" si="16"/>
        <v>-50000</v>
      </c>
    </row>
    <row r="387" spans="1:7" s="29" customFormat="1">
      <c r="A387" s="29">
        <v>323</v>
      </c>
      <c r="B387" s="29" t="s">
        <v>153</v>
      </c>
      <c r="C387" s="30" t="s">
        <v>123</v>
      </c>
      <c r="E387" s="31">
        <v>50000</v>
      </c>
      <c r="F387" s="31">
        <v>0</v>
      </c>
      <c r="G387" s="31">
        <f t="shared" si="16"/>
        <v>-50000</v>
      </c>
    </row>
    <row r="388" spans="1:7" s="25" customFormat="1">
      <c r="A388" s="25" t="s">
        <v>154</v>
      </c>
      <c r="C388" s="27"/>
      <c r="E388" s="28">
        <f>SUM(E390)</f>
        <v>50000</v>
      </c>
      <c r="F388" s="28">
        <v>20000</v>
      </c>
      <c r="G388" s="28">
        <f t="shared" si="16"/>
        <v>-30000</v>
      </c>
    </row>
    <row r="389" spans="1:7" s="29" customFormat="1">
      <c r="A389" s="29" t="s">
        <v>155</v>
      </c>
      <c r="C389" s="30"/>
      <c r="D389" s="29" t="s">
        <v>1</v>
      </c>
      <c r="E389" s="31">
        <v>50000</v>
      </c>
      <c r="F389" s="31">
        <v>20000</v>
      </c>
      <c r="G389" s="31">
        <f t="shared" si="16"/>
        <v>-30000</v>
      </c>
    </row>
    <row r="390" spans="1:7" s="29" customFormat="1">
      <c r="A390" s="29">
        <v>3</v>
      </c>
      <c r="B390" s="29" t="s">
        <v>16</v>
      </c>
      <c r="C390" s="30" t="s">
        <v>144</v>
      </c>
      <c r="E390" s="31">
        <f>SUM(E391)</f>
        <v>50000</v>
      </c>
      <c r="F390" s="31">
        <v>20000</v>
      </c>
      <c r="G390" s="31">
        <f t="shared" si="16"/>
        <v>-30000</v>
      </c>
    </row>
    <row r="391" spans="1:7" s="29" customFormat="1">
      <c r="A391" s="29">
        <v>32</v>
      </c>
      <c r="B391" s="29" t="s">
        <v>32</v>
      </c>
      <c r="C391" s="30" t="s">
        <v>144</v>
      </c>
      <c r="E391" s="31">
        <f>SUM(E392:E392)</f>
        <v>50000</v>
      </c>
      <c r="F391" s="31">
        <v>20000</v>
      </c>
      <c r="G391" s="31">
        <f t="shared" si="16"/>
        <v>-30000</v>
      </c>
    </row>
    <row r="392" spans="1:7" s="29" customFormat="1">
      <c r="A392" s="29">
        <v>323</v>
      </c>
      <c r="B392" s="29" t="s">
        <v>33</v>
      </c>
      <c r="C392" s="30" t="s">
        <v>144</v>
      </c>
      <c r="E392" s="31">
        <v>50000</v>
      </c>
      <c r="F392" s="31">
        <v>20000</v>
      </c>
      <c r="G392" s="31">
        <f t="shared" si="16"/>
        <v>-30000</v>
      </c>
    </row>
    <row r="393" spans="1:7" s="25" customFormat="1">
      <c r="A393" s="25" t="s">
        <v>156</v>
      </c>
      <c r="C393" s="27"/>
      <c r="E393" s="28">
        <v>266000</v>
      </c>
      <c r="F393" s="28">
        <v>0</v>
      </c>
      <c r="G393" s="28">
        <f t="shared" si="16"/>
        <v>-266000</v>
      </c>
    </row>
    <row r="394" spans="1:7" s="29" customFormat="1" ht="21">
      <c r="A394" s="29" t="s">
        <v>65</v>
      </c>
      <c r="C394" s="30"/>
      <c r="D394" s="35" t="s">
        <v>1</v>
      </c>
      <c r="E394" s="31">
        <v>266000</v>
      </c>
      <c r="F394" s="31">
        <v>0</v>
      </c>
      <c r="G394" s="31">
        <f t="shared" si="16"/>
        <v>-266000</v>
      </c>
    </row>
    <row r="395" spans="1:7" s="29" customFormat="1">
      <c r="A395" s="29">
        <v>4</v>
      </c>
      <c r="B395" s="29" t="s">
        <v>36</v>
      </c>
      <c r="C395" s="30" t="s">
        <v>144</v>
      </c>
      <c r="E395" s="31">
        <v>266000</v>
      </c>
      <c r="F395" s="31">
        <v>0</v>
      </c>
      <c r="G395" s="31">
        <f t="shared" si="16"/>
        <v>-266000</v>
      </c>
    </row>
    <row r="396" spans="1:7" s="29" customFormat="1">
      <c r="A396" s="29">
        <v>42</v>
      </c>
      <c r="B396" s="29" t="s">
        <v>42</v>
      </c>
      <c r="C396" s="30" t="s">
        <v>144</v>
      </c>
      <c r="E396" s="31">
        <v>266000</v>
      </c>
      <c r="F396" s="31">
        <v>0</v>
      </c>
      <c r="G396" s="31">
        <f t="shared" si="16"/>
        <v>-266000</v>
      </c>
    </row>
    <row r="397" spans="1:7" s="29" customFormat="1">
      <c r="A397" s="29">
        <v>421</v>
      </c>
      <c r="B397" s="29" t="s">
        <v>54</v>
      </c>
      <c r="C397" s="30" t="s">
        <v>144</v>
      </c>
      <c r="E397" s="31">
        <v>266000</v>
      </c>
      <c r="F397" s="31">
        <v>0</v>
      </c>
      <c r="G397" s="31">
        <f t="shared" si="16"/>
        <v>-266000</v>
      </c>
    </row>
    <row r="398" spans="1:7" s="25" customFormat="1">
      <c r="A398" s="25" t="s">
        <v>157</v>
      </c>
      <c r="C398" s="27"/>
      <c r="E398" s="28">
        <v>53000</v>
      </c>
      <c r="F398" s="28">
        <v>0</v>
      </c>
      <c r="G398" s="28">
        <f t="shared" si="16"/>
        <v>-53000</v>
      </c>
    </row>
    <row r="399" spans="1:7" s="29" customFormat="1" ht="21">
      <c r="A399" s="29" t="s">
        <v>21</v>
      </c>
      <c r="C399" s="30"/>
      <c r="D399" s="35" t="s">
        <v>1</v>
      </c>
      <c r="E399" s="31">
        <v>53000</v>
      </c>
      <c r="F399" s="31">
        <v>0</v>
      </c>
      <c r="G399" s="31">
        <f t="shared" si="16"/>
        <v>-53000</v>
      </c>
    </row>
    <row r="400" spans="1:7" s="29" customFormat="1">
      <c r="A400" s="29">
        <v>4</v>
      </c>
      <c r="B400" s="29" t="s">
        <v>36</v>
      </c>
      <c r="C400" s="30" t="s">
        <v>144</v>
      </c>
      <c r="E400" s="31">
        <v>53000</v>
      </c>
      <c r="F400" s="31">
        <v>0</v>
      </c>
      <c r="G400" s="31">
        <f t="shared" si="16"/>
        <v>-53000</v>
      </c>
    </row>
    <row r="401" spans="1:7" s="29" customFormat="1">
      <c r="A401" s="29">
        <v>41</v>
      </c>
      <c r="B401" s="29" t="s">
        <v>46</v>
      </c>
      <c r="C401" s="30" t="s">
        <v>144</v>
      </c>
      <c r="E401" s="31">
        <v>53000</v>
      </c>
      <c r="F401" s="31">
        <v>0</v>
      </c>
      <c r="G401" s="31">
        <f t="shared" si="16"/>
        <v>-53000</v>
      </c>
    </row>
    <row r="402" spans="1:7" s="29" customFormat="1">
      <c r="A402" s="29">
        <v>412</v>
      </c>
      <c r="B402" s="29" t="s">
        <v>50</v>
      </c>
      <c r="C402" s="30" t="s">
        <v>144</v>
      </c>
      <c r="E402" s="31">
        <v>53000</v>
      </c>
      <c r="F402" s="31">
        <v>0</v>
      </c>
      <c r="G402" s="31">
        <f t="shared" si="16"/>
        <v>-53000</v>
      </c>
    </row>
    <row r="403" spans="1:7" s="26" customFormat="1">
      <c r="A403" s="25" t="s">
        <v>158</v>
      </c>
      <c r="B403" s="25"/>
      <c r="C403" s="27"/>
      <c r="D403" s="25"/>
      <c r="E403" s="28">
        <f>SUM(E405)</f>
        <v>30000</v>
      </c>
      <c r="F403" s="28">
        <f>SUM(F405)</f>
        <v>30000</v>
      </c>
      <c r="G403" s="28">
        <f t="shared" si="16"/>
        <v>0</v>
      </c>
    </row>
    <row r="404" spans="1:7" s="29" customFormat="1" ht="21">
      <c r="A404" s="29" t="s">
        <v>104</v>
      </c>
      <c r="B404" s="53"/>
      <c r="C404" s="54"/>
      <c r="D404" s="35" t="s">
        <v>1</v>
      </c>
      <c r="E404" s="31">
        <v>30000</v>
      </c>
      <c r="F404" s="31">
        <v>30000</v>
      </c>
      <c r="G404" s="31">
        <f t="shared" si="16"/>
        <v>0</v>
      </c>
    </row>
    <row r="405" spans="1:7" s="29" customFormat="1">
      <c r="A405" s="29">
        <v>4</v>
      </c>
      <c r="B405" s="29" t="s">
        <v>36</v>
      </c>
      <c r="C405" s="30" t="s">
        <v>144</v>
      </c>
      <c r="E405" s="31">
        <v>30000</v>
      </c>
      <c r="F405" s="31">
        <v>30000</v>
      </c>
      <c r="G405" s="31">
        <f t="shared" si="16"/>
        <v>0</v>
      </c>
    </row>
    <row r="406" spans="1:7" s="29" customFormat="1">
      <c r="A406" s="29">
        <v>42</v>
      </c>
      <c r="B406" s="29" t="s">
        <v>42</v>
      </c>
      <c r="C406" s="30" t="s">
        <v>144</v>
      </c>
      <c r="E406" s="31">
        <v>30000</v>
      </c>
      <c r="F406" s="31">
        <v>30000</v>
      </c>
      <c r="G406" s="31">
        <f t="shared" si="16"/>
        <v>0</v>
      </c>
    </row>
    <row r="407" spans="1:7" s="29" customFormat="1">
      <c r="A407" s="29">
        <v>422</v>
      </c>
      <c r="B407" s="29" t="s">
        <v>105</v>
      </c>
      <c r="C407" s="30" t="s">
        <v>144</v>
      </c>
      <c r="E407" s="31">
        <v>30000</v>
      </c>
      <c r="F407" s="31">
        <v>30000</v>
      </c>
      <c r="G407" s="31">
        <f t="shared" si="16"/>
        <v>0</v>
      </c>
    </row>
    <row r="408" spans="1:7" s="25" customFormat="1">
      <c r="A408" s="25" t="s">
        <v>159</v>
      </c>
      <c r="C408" s="27" t="s">
        <v>1</v>
      </c>
      <c r="E408" s="28">
        <f>SUM(E410)</f>
        <v>60000</v>
      </c>
      <c r="F408" s="28">
        <v>0</v>
      </c>
      <c r="G408" s="28">
        <f t="shared" si="16"/>
        <v>-60000</v>
      </c>
    </row>
    <row r="409" spans="1:7" s="29" customFormat="1" ht="21">
      <c r="A409" s="29" t="s">
        <v>151</v>
      </c>
      <c r="C409" s="30"/>
      <c r="D409" s="35" t="s">
        <v>1</v>
      </c>
      <c r="E409" s="31">
        <v>60000</v>
      </c>
      <c r="F409" s="31">
        <v>0</v>
      </c>
      <c r="G409" s="31">
        <f t="shared" si="16"/>
        <v>-60000</v>
      </c>
    </row>
    <row r="410" spans="1:7" s="29" customFormat="1">
      <c r="A410" s="29">
        <v>4</v>
      </c>
      <c r="B410" s="29" t="s">
        <v>36</v>
      </c>
      <c r="C410" s="30" t="s">
        <v>123</v>
      </c>
      <c r="D410" s="29" t="s">
        <v>1</v>
      </c>
      <c r="E410" s="31">
        <f>SUM(E411)</f>
        <v>60000</v>
      </c>
      <c r="F410" s="31">
        <v>0</v>
      </c>
      <c r="G410" s="31">
        <f t="shared" si="16"/>
        <v>-60000</v>
      </c>
    </row>
    <row r="411" spans="1:7" s="29" customFormat="1">
      <c r="A411" s="29">
        <v>42</v>
      </c>
      <c r="B411" s="29" t="s">
        <v>42</v>
      </c>
      <c r="C411" s="30" t="s">
        <v>123</v>
      </c>
      <c r="E411" s="31">
        <f>SUM(E412)</f>
        <v>60000</v>
      </c>
      <c r="F411" s="31">
        <v>0</v>
      </c>
      <c r="G411" s="31">
        <f t="shared" si="16"/>
        <v>-60000</v>
      </c>
    </row>
    <row r="412" spans="1:7" s="29" customFormat="1">
      <c r="A412" s="29">
        <v>421</v>
      </c>
      <c r="B412" s="29" t="s">
        <v>39</v>
      </c>
      <c r="C412" s="30" t="s">
        <v>123</v>
      </c>
      <c r="E412" s="31">
        <v>60000</v>
      </c>
      <c r="F412" s="31">
        <v>0</v>
      </c>
      <c r="G412" s="31">
        <f t="shared" si="16"/>
        <v>-60000</v>
      </c>
    </row>
    <row r="413" spans="1:7" s="25" customFormat="1">
      <c r="A413" s="25" t="s">
        <v>160</v>
      </c>
      <c r="C413" s="27"/>
      <c r="E413" s="28">
        <v>130000</v>
      </c>
      <c r="F413" s="28">
        <v>105000</v>
      </c>
      <c r="G413" s="28">
        <f t="shared" si="16"/>
        <v>-25000</v>
      </c>
    </row>
    <row r="414" spans="1:7" s="29" customFormat="1" ht="21">
      <c r="A414" s="29" t="s">
        <v>161</v>
      </c>
      <c r="C414" s="30"/>
      <c r="D414" s="35" t="s">
        <v>1</v>
      </c>
      <c r="E414" s="31">
        <v>130000</v>
      </c>
      <c r="F414" s="31">
        <v>105000</v>
      </c>
      <c r="G414" s="31">
        <f t="shared" si="16"/>
        <v>-25000</v>
      </c>
    </row>
    <row r="415" spans="1:7" s="29" customFormat="1">
      <c r="A415" s="29">
        <v>4</v>
      </c>
      <c r="B415" s="29" t="s">
        <v>36</v>
      </c>
      <c r="C415" s="30" t="s">
        <v>123</v>
      </c>
      <c r="E415" s="31">
        <v>130000</v>
      </c>
      <c r="F415" s="31">
        <v>105000</v>
      </c>
      <c r="G415" s="31">
        <f t="shared" si="16"/>
        <v>-25000</v>
      </c>
    </row>
    <row r="416" spans="1:7" s="29" customFormat="1">
      <c r="A416" s="29">
        <v>42</v>
      </c>
      <c r="B416" s="29" t="s">
        <v>162</v>
      </c>
      <c r="C416" s="30" t="s">
        <v>123</v>
      </c>
      <c r="E416" s="31">
        <v>130000</v>
      </c>
      <c r="F416" s="31">
        <v>105000</v>
      </c>
      <c r="G416" s="31">
        <f t="shared" si="16"/>
        <v>-25000</v>
      </c>
    </row>
    <row r="417" spans="1:8" s="29" customFormat="1">
      <c r="A417" s="29">
        <v>421</v>
      </c>
      <c r="B417" s="29" t="s">
        <v>54</v>
      </c>
      <c r="C417" s="30" t="s">
        <v>123</v>
      </c>
      <c r="E417" s="31">
        <v>130000</v>
      </c>
      <c r="F417" s="31">
        <v>105000</v>
      </c>
      <c r="G417" s="31">
        <f t="shared" si="16"/>
        <v>-25000</v>
      </c>
    </row>
    <row r="418" spans="1:8" s="24" customFormat="1" ht="21">
      <c r="A418" s="20" t="s">
        <v>163</v>
      </c>
      <c r="B418" s="22"/>
      <c r="C418" s="21"/>
      <c r="D418" s="22"/>
      <c r="E418" s="23">
        <f>SUM(E419)</f>
        <v>22000</v>
      </c>
      <c r="F418" s="23">
        <f>SUM(F419)</f>
        <v>22000</v>
      </c>
      <c r="G418" s="23">
        <f>SUM(G419)</f>
        <v>0</v>
      </c>
      <c r="H418" s="22"/>
    </row>
    <row r="419" spans="1:8" s="25" customFormat="1">
      <c r="A419" s="25" t="s">
        <v>164</v>
      </c>
      <c r="C419" s="27"/>
      <c r="E419" s="28">
        <f>SUM(E421)</f>
        <v>22000</v>
      </c>
      <c r="F419" s="28">
        <f>SUM(F421)</f>
        <v>22000</v>
      </c>
      <c r="G419" s="28">
        <f>F419-E419</f>
        <v>0</v>
      </c>
    </row>
    <row r="420" spans="1:8" s="29" customFormat="1">
      <c r="A420" s="29" t="s">
        <v>21</v>
      </c>
      <c r="C420" s="30"/>
      <c r="E420" s="31">
        <v>22000</v>
      </c>
      <c r="F420" s="31">
        <v>22000</v>
      </c>
      <c r="G420" s="31">
        <f>F420-E420</f>
        <v>0</v>
      </c>
    </row>
    <row r="421" spans="1:8" s="29" customFormat="1">
      <c r="A421" s="29">
        <v>3</v>
      </c>
      <c r="B421" s="29" t="s">
        <v>16</v>
      </c>
      <c r="C421" s="30" t="s">
        <v>165</v>
      </c>
      <c r="E421" s="31">
        <f>SUM(E422)</f>
        <v>22000</v>
      </c>
      <c r="F421" s="31">
        <v>22000</v>
      </c>
      <c r="G421" s="31">
        <f>F421-E421</f>
        <v>0</v>
      </c>
    </row>
    <row r="422" spans="1:8" s="29" customFormat="1">
      <c r="A422" s="29">
        <v>35</v>
      </c>
      <c r="B422" s="29" t="s">
        <v>166</v>
      </c>
      <c r="C422" s="30" t="s">
        <v>165</v>
      </c>
      <c r="E422" s="31">
        <f>SUM(E423)</f>
        <v>22000</v>
      </c>
      <c r="F422" s="31">
        <v>22000</v>
      </c>
      <c r="G422" s="31">
        <f>F422-E422</f>
        <v>0</v>
      </c>
    </row>
    <row r="423" spans="1:8" s="29" customFormat="1">
      <c r="A423" s="29">
        <v>352</v>
      </c>
      <c r="B423" s="29" t="s">
        <v>166</v>
      </c>
      <c r="C423" s="30" t="s">
        <v>165</v>
      </c>
      <c r="E423" s="31">
        <v>22000</v>
      </c>
      <c r="F423" s="31">
        <v>22000</v>
      </c>
      <c r="G423" s="31">
        <f>F423-E423</f>
        <v>0</v>
      </c>
    </row>
    <row r="424" spans="1:8" s="57" customFormat="1" ht="21">
      <c r="A424" s="20" t="s">
        <v>167</v>
      </c>
      <c r="B424" s="20"/>
      <c r="C424" s="56"/>
      <c r="D424" s="20"/>
      <c r="E424" s="23">
        <f>SUM(E425,E430,E435,E440)</f>
        <v>105000</v>
      </c>
      <c r="F424" s="23">
        <f>SUM(F425,F430,F435,F440)</f>
        <v>140000</v>
      </c>
      <c r="G424" s="23">
        <f>SUM(G425,G430,G435,G440)</f>
        <v>35000</v>
      </c>
    </row>
    <row r="425" spans="1:8" s="25" customFormat="1">
      <c r="A425" s="25" t="s">
        <v>168</v>
      </c>
      <c r="C425" s="27"/>
      <c r="E425" s="28">
        <f>SUM(E427)</f>
        <v>25000</v>
      </c>
      <c r="F425" s="28">
        <v>15000</v>
      </c>
      <c r="G425" s="28">
        <f t="shared" ref="G425:G444" si="17">F425-E425</f>
        <v>-10000</v>
      </c>
    </row>
    <row r="426" spans="1:8" s="29" customFormat="1">
      <c r="A426" s="29" t="s">
        <v>169</v>
      </c>
      <c r="C426" s="30"/>
      <c r="E426" s="31">
        <v>25000</v>
      </c>
      <c r="F426" s="31">
        <v>15000</v>
      </c>
      <c r="G426" s="31">
        <f t="shared" si="17"/>
        <v>-10000</v>
      </c>
    </row>
    <row r="427" spans="1:8" s="29" customFormat="1">
      <c r="A427" s="29">
        <v>3</v>
      </c>
      <c r="B427" s="29" t="s">
        <v>16</v>
      </c>
      <c r="C427" s="30" t="s">
        <v>170</v>
      </c>
      <c r="E427" s="31">
        <f>SUM(E428)</f>
        <v>25000</v>
      </c>
      <c r="F427" s="31">
        <v>15000</v>
      </c>
      <c r="G427" s="31">
        <f t="shared" si="17"/>
        <v>-10000</v>
      </c>
    </row>
    <row r="428" spans="1:8" s="29" customFormat="1">
      <c r="A428" s="29">
        <v>32</v>
      </c>
      <c r="B428" s="29" t="s">
        <v>32</v>
      </c>
      <c r="C428" s="30" t="s">
        <v>170</v>
      </c>
      <c r="E428" s="31">
        <f>SUM(E429)</f>
        <v>25000</v>
      </c>
      <c r="F428" s="31">
        <v>15000</v>
      </c>
      <c r="G428" s="31">
        <f t="shared" si="17"/>
        <v>-10000</v>
      </c>
    </row>
    <row r="429" spans="1:8" s="29" customFormat="1">
      <c r="A429" s="29">
        <v>323</v>
      </c>
      <c r="B429" s="29" t="s">
        <v>33</v>
      </c>
      <c r="C429" s="30" t="s">
        <v>170</v>
      </c>
      <c r="E429" s="31">
        <v>25000</v>
      </c>
      <c r="F429" s="31">
        <v>15000</v>
      </c>
      <c r="G429" s="31">
        <f t="shared" si="17"/>
        <v>-10000</v>
      </c>
    </row>
    <row r="430" spans="1:8" s="25" customFormat="1">
      <c r="A430" s="25" t="s">
        <v>171</v>
      </c>
      <c r="C430" s="27"/>
      <c r="E430" s="28">
        <v>70000</v>
      </c>
      <c r="F430" s="28">
        <v>70000</v>
      </c>
      <c r="G430" s="28">
        <f t="shared" si="17"/>
        <v>0</v>
      </c>
    </row>
    <row r="431" spans="1:8" s="29" customFormat="1">
      <c r="A431" s="29" t="s">
        <v>21</v>
      </c>
      <c r="C431" s="30"/>
      <c r="E431" s="31">
        <v>70000</v>
      </c>
      <c r="F431" s="31">
        <v>70000</v>
      </c>
      <c r="G431" s="31">
        <f t="shared" si="17"/>
        <v>0</v>
      </c>
    </row>
    <row r="432" spans="1:8" s="29" customFormat="1">
      <c r="A432" s="29">
        <v>3</v>
      </c>
      <c r="B432" s="29" t="s">
        <v>16</v>
      </c>
      <c r="C432" s="30" t="s">
        <v>170</v>
      </c>
      <c r="E432" s="31">
        <v>70000</v>
      </c>
      <c r="F432" s="31">
        <v>70000</v>
      </c>
      <c r="G432" s="31">
        <f t="shared" si="17"/>
        <v>0</v>
      </c>
    </row>
    <row r="433" spans="1:7" s="29" customFormat="1">
      <c r="A433" s="29">
        <v>32</v>
      </c>
      <c r="B433" s="29" t="s">
        <v>32</v>
      </c>
      <c r="C433" s="30" t="s">
        <v>170</v>
      </c>
      <c r="E433" s="31">
        <v>70000</v>
      </c>
      <c r="F433" s="31">
        <v>70000</v>
      </c>
      <c r="G433" s="31">
        <f t="shared" si="17"/>
        <v>0</v>
      </c>
    </row>
    <row r="434" spans="1:7" s="29" customFormat="1">
      <c r="A434" s="29">
        <v>323</v>
      </c>
      <c r="B434" s="29" t="s">
        <v>33</v>
      </c>
      <c r="C434" s="30" t="s">
        <v>170</v>
      </c>
      <c r="E434" s="31">
        <v>70000</v>
      </c>
      <c r="F434" s="31">
        <v>70000</v>
      </c>
      <c r="G434" s="31">
        <f t="shared" si="17"/>
        <v>0</v>
      </c>
    </row>
    <row r="435" spans="1:7" s="25" customFormat="1">
      <c r="A435" s="25" t="s">
        <v>172</v>
      </c>
      <c r="C435" s="27"/>
      <c r="E435" s="28">
        <v>10000</v>
      </c>
      <c r="F435" s="28">
        <v>40000</v>
      </c>
      <c r="G435" s="28">
        <f t="shared" si="17"/>
        <v>30000</v>
      </c>
    </row>
    <row r="436" spans="1:7" s="29" customFormat="1">
      <c r="A436" s="29" t="s">
        <v>21</v>
      </c>
      <c r="C436" s="30"/>
      <c r="E436" s="31">
        <v>10000</v>
      </c>
      <c r="F436" s="31">
        <v>40000</v>
      </c>
      <c r="G436" s="31">
        <f t="shared" si="17"/>
        <v>30000</v>
      </c>
    </row>
    <row r="437" spans="1:7" s="29" customFormat="1">
      <c r="A437" s="29">
        <v>3</v>
      </c>
      <c r="B437" s="29" t="s">
        <v>16</v>
      </c>
      <c r="C437" s="30" t="s">
        <v>170</v>
      </c>
      <c r="E437" s="31">
        <v>10000</v>
      </c>
      <c r="F437" s="31">
        <v>40000</v>
      </c>
      <c r="G437" s="31">
        <f t="shared" si="17"/>
        <v>30000</v>
      </c>
    </row>
    <row r="438" spans="1:7" s="29" customFormat="1">
      <c r="A438" s="29">
        <v>32</v>
      </c>
      <c r="B438" s="29" t="s">
        <v>32</v>
      </c>
      <c r="C438" s="30" t="s">
        <v>170</v>
      </c>
      <c r="E438" s="31">
        <v>10000</v>
      </c>
      <c r="F438" s="31">
        <v>40000</v>
      </c>
      <c r="G438" s="31">
        <f t="shared" si="17"/>
        <v>30000</v>
      </c>
    </row>
    <row r="439" spans="1:7" s="29" customFormat="1">
      <c r="A439" s="29">
        <v>323</v>
      </c>
      <c r="B439" s="29" t="s">
        <v>33</v>
      </c>
      <c r="C439" s="30" t="s">
        <v>170</v>
      </c>
      <c r="E439" s="31">
        <v>10000</v>
      </c>
      <c r="F439" s="31">
        <v>40000</v>
      </c>
      <c r="G439" s="31">
        <f t="shared" si="17"/>
        <v>30000</v>
      </c>
    </row>
    <row r="440" spans="1:7" s="25" customFormat="1">
      <c r="A440" s="25" t="s">
        <v>173</v>
      </c>
      <c r="C440" s="27"/>
      <c r="E440" s="28">
        <v>0</v>
      </c>
      <c r="F440" s="28">
        <v>15000</v>
      </c>
      <c r="G440" s="28">
        <f t="shared" si="17"/>
        <v>15000</v>
      </c>
    </row>
    <row r="441" spans="1:7" s="29" customFormat="1">
      <c r="A441" s="29" t="s">
        <v>21</v>
      </c>
      <c r="C441" s="30"/>
      <c r="E441" s="31">
        <v>0</v>
      </c>
      <c r="F441" s="31">
        <v>15000</v>
      </c>
      <c r="G441" s="31">
        <f t="shared" si="17"/>
        <v>15000</v>
      </c>
    </row>
    <row r="442" spans="1:7" s="29" customFormat="1">
      <c r="A442" s="29">
        <v>3</v>
      </c>
      <c r="B442" s="29" t="s">
        <v>16</v>
      </c>
      <c r="C442" s="30" t="s">
        <v>170</v>
      </c>
      <c r="E442" s="31">
        <v>0</v>
      </c>
      <c r="F442" s="31">
        <v>15000</v>
      </c>
      <c r="G442" s="31">
        <f t="shared" si="17"/>
        <v>15000</v>
      </c>
    </row>
    <row r="443" spans="1:7" s="29" customFormat="1">
      <c r="A443" s="29">
        <v>32</v>
      </c>
      <c r="B443" s="29" t="s">
        <v>32</v>
      </c>
      <c r="C443" s="30" t="s">
        <v>170</v>
      </c>
      <c r="E443" s="31">
        <v>0</v>
      </c>
      <c r="F443" s="31">
        <v>15000</v>
      </c>
      <c r="G443" s="31">
        <f t="shared" si="17"/>
        <v>15000</v>
      </c>
    </row>
    <row r="444" spans="1:7" s="29" customFormat="1">
      <c r="A444" s="29">
        <v>323</v>
      </c>
      <c r="B444" s="29" t="s">
        <v>33</v>
      </c>
      <c r="C444" s="30" t="s">
        <v>170</v>
      </c>
      <c r="E444" s="31">
        <v>0</v>
      </c>
      <c r="F444" s="31">
        <v>15000</v>
      </c>
      <c r="G444" s="31">
        <f t="shared" si="17"/>
        <v>15000</v>
      </c>
    </row>
    <row r="445" spans="1:7" s="57" customFormat="1" ht="21">
      <c r="A445" s="20" t="s">
        <v>174</v>
      </c>
      <c r="B445" s="20"/>
      <c r="C445" s="56"/>
      <c r="D445" s="20"/>
      <c r="E445" s="23">
        <f>SUM(E446)</f>
        <v>4000</v>
      </c>
      <c r="F445" s="23">
        <f>SUM(F446)</f>
        <v>0</v>
      </c>
      <c r="G445" s="23">
        <f>SUM(G446)</f>
        <v>-4000</v>
      </c>
    </row>
    <row r="446" spans="1:7" s="25" customFormat="1">
      <c r="A446" s="25" t="s">
        <v>175</v>
      </c>
      <c r="C446" s="27"/>
      <c r="E446" s="28">
        <f>SUM(E448)</f>
        <v>4000</v>
      </c>
      <c r="F446" s="28">
        <v>0</v>
      </c>
      <c r="G446" s="28">
        <f>F446-E446</f>
        <v>-4000</v>
      </c>
    </row>
    <row r="447" spans="1:7" s="29" customFormat="1">
      <c r="A447" s="29" t="s">
        <v>176</v>
      </c>
      <c r="C447" s="30"/>
      <c r="E447" s="31">
        <v>4000</v>
      </c>
      <c r="F447" s="31">
        <v>0</v>
      </c>
      <c r="G447" s="31">
        <f>F447-E447</f>
        <v>-4000</v>
      </c>
    </row>
    <row r="448" spans="1:7" s="29" customFormat="1">
      <c r="A448" s="29">
        <v>3</v>
      </c>
      <c r="B448" s="29" t="s">
        <v>16</v>
      </c>
      <c r="C448" s="30" t="s">
        <v>177</v>
      </c>
      <c r="E448" s="31">
        <f>SUM(E449)</f>
        <v>4000</v>
      </c>
      <c r="F448" s="31">
        <v>0</v>
      </c>
      <c r="G448" s="31">
        <f>F448-E448</f>
        <v>-4000</v>
      </c>
    </row>
    <row r="449" spans="1:7" s="29" customFormat="1">
      <c r="A449" s="29">
        <v>37</v>
      </c>
      <c r="B449" s="29" t="s">
        <v>18</v>
      </c>
      <c r="C449" s="30" t="s">
        <v>177</v>
      </c>
      <c r="E449" s="31">
        <f>SUM(E450)</f>
        <v>4000</v>
      </c>
      <c r="F449" s="31">
        <v>0</v>
      </c>
      <c r="G449" s="31">
        <f>F449-E449</f>
        <v>-4000</v>
      </c>
    </row>
    <row r="450" spans="1:7" s="29" customFormat="1">
      <c r="A450" s="29">
        <v>372</v>
      </c>
      <c r="B450" s="29" t="s">
        <v>18</v>
      </c>
      <c r="C450" s="30" t="s">
        <v>177</v>
      </c>
      <c r="E450" s="31">
        <v>4000</v>
      </c>
      <c r="F450" s="31">
        <v>0</v>
      </c>
      <c r="G450" s="31">
        <f>F450-E450</f>
        <v>-4000</v>
      </c>
    </row>
    <row r="451" spans="1:7" s="16" customFormat="1" ht="21">
      <c r="A451" s="20" t="s">
        <v>178</v>
      </c>
      <c r="B451" s="20"/>
      <c r="C451" s="56"/>
      <c r="D451" s="20"/>
      <c r="E451" s="23">
        <f>SUM(E452,E457,E462,E467)</f>
        <v>66000</v>
      </c>
      <c r="F451" s="23">
        <f>SUM(F452,F457,F462,F467)</f>
        <v>70000</v>
      </c>
      <c r="G451" s="23">
        <f>SUM(G452,G457,G462,G467)</f>
        <v>4000</v>
      </c>
    </row>
    <row r="452" spans="1:7" s="25" customFormat="1">
      <c r="A452" s="25" t="s">
        <v>179</v>
      </c>
      <c r="C452" s="27"/>
      <c r="E452" s="28">
        <f>SUM(E454)</f>
        <v>35000</v>
      </c>
      <c r="F452" s="28">
        <f>SUM(F454)</f>
        <v>35000</v>
      </c>
      <c r="G452" s="28">
        <f t="shared" ref="G452:G471" si="18">F452-E452</f>
        <v>0</v>
      </c>
    </row>
    <row r="453" spans="1:7" s="29" customFormat="1">
      <c r="A453" s="29" t="s">
        <v>180</v>
      </c>
      <c r="C453" s="30"/>
      <c r="E453" s="31">
        <v>35000</v>
      </c>
      <c r="F453" s="31">
        <v>35000</v>
      </c>
      <c r="G453" s="31">
        <f t="shared" si="18"/>
        <v>0</v>
      </c>
    </row>
    <row r="454" spans="1:7" s="29" customFormat="1">
      <c r="A454" s="29">
        <v>3</v>
      </c>
      <c r="B454" s="29" t="s">
        <v>16</v>
      </c>
      <c r="C454" s="30" t="s">
        <v>181</v>
      </c>
      <c r="E454" s="31">
        <f>SUM(E455)</f>
        <v>35000</v>
      </c>
      <c r="F454" s="31">
        <v>35000</v>
      </c>
      <c r="G454" s="31">
        <f t="shared" si="18"/>
        <v>0</v>
      </c>
    </row>
    <row r="455" spans="1:7" s="29" customFormat="1">
      <c r="A455" s="29">
        <v>32</v>
      </c>
      <c r="B455" s="29" t="s">
        <v>32</v>
      </c>
      <c r="C455" s="30" t="s">
        <v>181</v>
      </c>
      <c r="E455" s="31">
        <f>SUM(E456)</f>
        <v>35000</v>
      </c>
      <c r="F455" s="31">
        <v>35000</v>
      </c>
      <c r="G455" s="31">
        <f t="shared" si="18"/>
        <v>0</v>
      </c>
    </row>
    <row r="456" spans="1:7" s="29" customFormat="1">
      <c r="A456" s="29">
        <v>323</v>
      </c>
      <c r="B456" s="29" t="s">
        <v>33</v>
      </c>
      <c r="C456" s="30" t="s">
        <v>181</v>
      </c>
      <c r="E456" s="31">
        <v>35000</v>
      </c>
      <c r="F456" s="31">
        <v>35000</v>
      </c>
      <c r="G456" s="31">
        <f t="shared" si="18"/>
        <v>0</v>
      </c>
    </row>
    <row r="457" spans="1:7" s="25" customFormat="1">
      <c r="A457" s="25" t="s">
        <v>182</v>
      </c>
      <c r="C457" s="27"/>
      <c r="E457" s="28">
        <f>SUM(E459)</f>
        <v>20000</v>
      </c>
      <c r="F457" s="28">
        <f>SUM(F459)</f>
        <v>20000</v>
      </c>
      <c r="G457" s="28">
        <f t="shared" si="18"/>
        <v>0</v>
      </c>
    </row>
    <row r="458" spans="1:7" s="29" customFormat="1">
      <c r="A458" s="29" t="s">
        <v>21</v>
      </c>
      <c r="C458" s="30"/>
      <c r="E458" s="31">
        <v>20000</v>
      </c>
      <c r="F458" s="31">
        <v>20000</v>
      </c>
      <c r="G458" s="31">
        <f t="shared" si="18"/>
        <v>0</v>
      </c>
    </row>
    <row r="459" spans="1:7" s="29" customFormat="1">
      <c r="A459" s="29">
        <v>3</v>
      </c>
      <c r="B459" s="29" t="s">
        <v>16</v>
      </c>
      <c r="C459" s="30" t="s">
        <v>181</v>
      </c>
      <c r="E459" s="31">
        <f>SUM(E460)</f>
        <v>20000</v>
      </c>
      <c r="F459" s="31">
        <v>20000</v>
      </c>
      <c r="G459" s="31">
        <f t="shared" si="18"/>
        <v>0</v>
      </c>
    </row>
    <row r="460" spans="1:7" s="29" customFormat="1">
      <c r="A460" s="29">
        <v>32</v>
      </c>
      <c r="B460" s="29" t="s">
        <v>32</v>
      </c>
      <c r="C460" s="30" t="s">
        <v>181</v>
      </c>
      <c r="E460" s="31">
        <f>SUM(E461)</f>
        <v>20000</v>
      </c>
      <c r="F460" s="31">
        <v>20000</v>
      </c>
      <c r="G460" s="31">
        <f t="shared" si="18"/>
        <v>0</v>
      </c>
    </row>
    <row r="461" spans="1:7" s="29" customFormat="1">
      <c r="A461" s="29">
        <v>323</v>
      </c>
      <c r="B461" s="29" t="s">
        <v>33</v>
      </c>
      <c r="C461" s="30" t="s">
        <v>181</v>
      </c>
      <c r="E461" s="31">
        <v>20000</v>
      </c>
      <c r="F461" s="31">
        <v>20000</v>
      </c>
      <c r="G461" s="31">
        <f t="shared" si="18"/>
        <v>0</v>
      </c>
    </row>
    <row r="462" spans="1:7" s="25" customFormat="1">
      <c r="A462" s="25" t="s">
        <v>183</v>
      </c>
      <c r="C462" s="27"/>
      <c r="E462" s="28">
        <f>SUM(E464)</f>
        <v>11000</v>
      </c>
      <c r="F462" s="28">
        <f>SUM(F464)</f>
        <v>11000</v>
      </c>
      <c r="G462" s="28">
        <f t="shared" si="18"/>
        <v>0</v>
      </c>
    </row>
    <row r="463" spans="1:7" s="29" customFormat="1">
      <c r="A463" s="29" t="s">
        <v>21</v>
      </c>
      <c r="C463" s="30"/>
      <c r="E463" s="31">
        <v>11000</v>
      </c>
      <c r="F463" s="31">
        <v>11000</v>
      </c>
      <c r="G463" s="31">
        <f t="shared" si="18"/>
        <v>0</v>
      </c>
    </row>
    <row r="464" spans="1:7" s="29" customFormat="1">
      <c r="A464" s="29">
        <v>3</v>
      </c>
      <c r="B464" s="29" t="s">
        <v>16</v>
      </c>
      <c r="C464" s="30" t="s">
        <v>120</v>
      </c>
      <c r="E464" s="31">
        <f>SUM(E465)</f>
        <v>11000</v>
      </c>
      <c r="F464" s="31">
        <v>11000</v>
      </c>
      <c r="G464" s="31">
        <f t="shared" si="18"/>
        <v>0</v>
      </c>
    </row>
    <row r="465" spans="1:7" s="29" customFormat="1">
      <c r="A465" s="29">
        <v>32</v>
      </c>
      <c r="B465" s="29" t="s">
        <v>32</v>
      </c>
      <c r="C465" s="30" t="s">
        <v>120</v>
      </c>
      <c r="E465" s="31">
        <f>SUM(E466:E466)</f>
        <v>11000</v>
      </c>
      <c r="F465" s="31">
        <v>11000</v>
      </c>
      <c r="G465" s="31">
        <f t="shared" si="18"/>
        <v>0</v>
      </c>
    </row>
    <row r="466" spans="1:7" s="29" customFormat="1">
      <c r="A466" s="29">
        <v>323</v>
      </c>
      <c r="B466" s="29" t="s">
        <v>33</v>
      </c>
      <c r="C466" s="30" t="s">
        <v>120</v>
      </c>
      <c r="E466" s="31">
        <v>11000</v>
      </c>
      <c r="F466" s="31">
        <v>11000</v>
      </c>
      <c r="G466" s="31">
        <f t="shared" si="18"/>
        <v>0</v>
      </c>
    </row>
    <row r="467" spans="1:7" s="25" customFormat="1">
      <c r="A467" s="25" t="s">
        <v>184</v>
      </c>
      <c r="C467" s="27"/>
      <c r="E467" s="28">
        <v>0</v>
      </c>
      <c r="F467" s="28">
        <f>SUM(F469)</f>
        <v>4000</v>
      </c>
      <c r="G467" s="28">
        <f t="shared" si="18"/>
        <v>4000</v>
      </c>
    </row>
    <row r="468" spans="1:7" s="29" customFormat="1">
      <c r="A468" s="29" t="s">
        <v>21</v>
      </c>
      <c r="C468" s="30"/>
      <c r="E468" s="31">
        <v>0</v>
      </c>
      <c r="F468" s="31">
        <v>4000</v>
      </c>
      <c r="G468" s="31">
        <f t="shared" si="18"/>
        <v>4000</v>
      </c>
    </row>
    <row r="469" spans="1:7" s="29" customFormat="1">
      <c r="A469" s="29">
        <v>3</v>
      </c>
      <c r="B469" s="29" t="s">
        <v>16</v>
      </c>
      <c r="C469" s="30" t="s">
        <v>120</v>
      </c>
      <c r="E469" s="31">
        <v>0</v>
      </c>
      <c r="F469" s="31">
        <v>4000</v>
      </c>
      <c r="G469" s="31">
        <f t="shared" si="18"/>
        <v>4000</v>
      </c>
    </row>
    <row r="470" spans="1:7" s="29" customFormat="1">
      <c r="A470" s="29">
        <v>32</v>
      </c>
      <c r="B470" s="29" t="s">
        <v>32</v>
      </c>
      <c r="C470" s="30" t="s">
        <v>120</v>
      </c>
      <c r="E470" s="31">
        <v>0</v>
      </c>
      <c r="F470" s="31">
        <v>4000</v>
      </c>
      <c r="G470" s="31">
        <f t="shared" si="18"/>
        <v>4000</v>
      </c>
    </row>
    <row r="471" spans="1:7" s="29" customFormat="1">
      <c r="A471" s="29">
        <v>323</v>
      </c>
      <c r="B471" s="29" t="s">
        <v>33</v>
      </c>
      <c r="C471" s="30" t="s">
        <v>120</v>
      </c>
      <c r="E471" s="31">
        <v>0</v>
      </c>
      <c r="F471" s="31">
        <v>4000</v>
      </c>
      <c r="G471" s="31">
        <f t="shared" si="18"/>
        <v>4000</v>
      </c>
    </row>
    <row r="472" spans="1:7" s="57" customFormat="1" ht="21">
      <c r="A472" s="20" t="s">
        <v>185</v>
      </c>
      <c r="B472" s="20"/>
      <c r="C472" s="56"/>
      <c r="D472" s="20"/>
      <c r="E472" s="23">
        <f>SUM(E473,E478)</f>
        <v>110000</v>
      </c>
      <c r="F472" s="23">
        <f>SUM(F473,F478)</f>
        <v>100000</v>
      </c>
      <c r="G472" s="23">
        <f>SUM(G473,G478)</f>
        <v>-10000</v>
      </c>
    </row>
    <row r="473" spans="1:7" s="25" customFormat="1">
      <c r="A473" s="25" t="s">
        <v>186</v>
      </c>
      <c r="C473" s="27"/>
      <c r="E473" s="28">
        <v>70000</v>
      </c>
      <c r="F473" s="28">
        <v>70000</v>
      </c>
      <c r="G473" s="28">
        <f t="shared" ref="G473:G482" si="19">F473-E473</f>
        <v>0</v>
      </c>
    </row>
    <row r="474" spans="1:7" s="29" customFormat="1">
      <c r="A474" s="29" t="s">
        <v>21</v>
      </c>
      <c r="C474" s="30"/>
      <c r="E474" s="31">
        <v>70000</v>
      </c>
      <c r="F474" s="31">
        <v>70000</v>
      </c>
      <c r="G474" s="31">
        <f t="shared" si="19"/>
        <v>0</v>
      </c>
    </row>
    <row r="475" spans="1:7" s="29" customFormat="1">
      <c r="A475" s="29">
        <v>3</v>
      </c>
      <c r="B475" s="29" t="s">
        <v>16</v>
      </c>
      <c r="C475" s="30" t="s">
        <v>187</v>
      </c>
      <c r="E475" s="31">
        <v>70000</v>
      </c>
      <c r="F475" s="31">
        <v>70000</v>
      </c>
      <c r="G475" s="31">
        <f t="shared" si="19"/>
        <v>0</v>
      </c>
    </row>
    <row r="476" spans="1:7" s="29" customFormat="1">
      <c r="A476" s="29">
        <v>37</v>
      </c>
      <c r="B476" s="29" t="s">
        <v>18</v>
      </c>
      <c r="C476" s="30" t="s">
        <v>187</v>
      </c>
      <c r="E476" s="31">
        <v>70000</v>
      </c>
      <c r="F476" s="31">
        <v>70000</v>
      </c>
      <c r="G476" s="31">
        <f t="shared" si="19"/>
        <v>0</v>
      </c>
    </row>
    <row r="477" spans="1:7" s="29" customFormat="1">
      <c r="A477" s="29">
        <v>372</v>
      </c>
      <c r="B477" s="29" t="s">
        <v>18</v>
      </c>
      <c r="C477" s="30" t="s">
        <v>187</v>
      </c>
      <c r="E477" s="31">
        <v>70000</v>
      </c>
      <c r="F477" s="31">
        <v>70000</v>
      </c>
      <c r="G477" s="31">
        <f t="shared" si="19"/>
        <v>0</v>
      </c>
    </row>
    <row r="478" spans="1:7" s="25" customFormat="1">
      <c r="A478" s="25" t="s">
        <v>188</v>
      </c>
      <c r="C478" s="27"/>
      <c r="E478" s="28">
        <f>SUM(E480)</f>
        <v>40000</v>
      </c>
      <c r="F478" s="28">
        <v>30000</v>
      </c>
      <c r="G478" s="28">
        <f t="shared" si="19"/>
        <v>-10000</v>
      </c>
    </row>
    <row r="479" spans="1:7" s="29" customFormat="1">
      <c r="A479" s="29" t="s">
        <v>189</v>
      </c>
      <c r="C479" s="30"/>
      <c r="E479" s="31">
        <v>40000</v>
      </c>
      <c r="F479" s="31">
        <v>30000</v>
      </c>
      <c r="G479" s="31">
        <f t="shared" si="19"/>
        <v>-10000</v>
      </c>
    </row>
    <row r="480" spans="1:7" s="29" customFormat="1">
      <c r="A480" s="29">
        <v>3</v>
      </c>
      <c r="B480" s="29" t="s">
        <v>16</v>
      </c>
      <c r="C480" s="30" t="s">
        <v>187</v>
      </c>
      <c r="E480" s="31">
        <f>SUM(E481,)</f>
        <v>40000</v>
      </c>
      <c r="F480" s="31">
        <v>30000</v>
      </c>
      <c r="G480" s="31">
        <f t="shared" si="19"/>
        <v>-10000</v>
      </c>
    </row>
    <row r="481" spans="1:8" s="29" customFormat="1">
      <c r="A481" s="29">
        <v>36</v>
      </c>
      <c r="B481" s="29" t="s">
        <v>190</v>
      </c>
      <c r="C481" s="30" t="s">
        <v>187</v>
      </c>
      <c r="E481" s="31">
        <f>SUM(E482,)</f>
        <v>40000</v>
      </c>
      <c r="F481" s="31">
        <v>30000</v>
      </c>
      <c r="G481" s="31">
        <f t="shared" si="19"/>
        <v>-10000</v>
      </c>
    </row>
    <row r="482" spans="1:8" s="29" customFormat="1">
      <c r="A482" s="29">
        <v>363</v>
      </c>
      <c r="B482" s="29" t="s">
        <v>191</v>
      </c>
      <c r="C482" s="30" t="s">
        <v>187</v>
      </c>
      <c r="E482" s="31">
        <v>40000</v>
      </c>
      <c r="F482" s="31">
        <v>30000</v>
      </c>
      <c r="G482" s="31">
        <f t="shared" si="19"/>
        <v>-10000</v>
      </c>
    </row>
    <row r="483" spans="1:8" s="16" customFormat="1" ht="21">
      <c r="A483" s="20" t="s">
        <v>192</v>
      </c>
      <c r="B483" s="20"/>
      <c r="C483" s="56"/>
      <c r="D483" s="20"/>
      <c r="E483" s="23">
        <f>SUM(E484,E489,E494,E499,E504,E509,E514,E520)</f>
        <v>265000</v>
      </c>
      <c r="F483" s="23">
        <f>SUM(F484,F489,F494,F499,F504,F509,F514,F520)</f>
        <v>280000</v>
      </c>
      <c r="G483" s="58">
        <f>SUM(G484,G489,G494,G499,G504,G509,G514,G520)</f>
        <v>15000</v>
      </c>
      <c r="H483" s="20"/>
    </row>
    <row r="484" spans="1:8" s="25" customFormat="1">
      <c r="A484" s="25" t="s">
        <v>193</v>
      </c>
      <c r="B484" s="25" t="s">
        <v>194</v>
      </c>
      <c r="C484" s="27"/>
      <c r="E484" s="28">
        <f>SUM(E486)</f>
        <v>20000</v>
      </c>
      <c r="F484" s="28">
        <v>20000</v>
      </c>
      <c r="G484" s="28">
        <f t="shared" ref="G484:G518" si="20">F484-E484</f>
        <v>0</v>
      </c>
    </row>
    <row r="485" spans="1:8" s="29" customFormat="1">
      <c r="A485" s="29" t="s">
        <v>21</v>
      </c>
      <c r="C485" s="30"/>
      <c r="E485" s="31">
        <v>20000</v>
      </c>
      <c r="F485" s="31">
        <v>20000</v>
      </c>
      <c r="G485" s="31">
        <f t="shared" si="20"/>
        <v>0</v>
      </c>
    </row>
    <row r="486" spans="1:8" s="29" customFormat="1">
      <c r="A486" s="29">
        <v>3</v>
      </c>
      <c r="B486" s="29" t="s">
        <v>16</v>
      </c>
      <c r="C486" s="30" t="s">
        <v>195</v>
      </c>
      <c r="E486" s="31">
        <f>SUM(E487)</f>
        <v>20000</v>
      </c>
      <c r="F486" s="31">
        <v>20000</v>
      </c>
      <c r="G486" s="31">
        <f t="shared" si="20"/>
        <v>0</v>
      </c>
    </row>
    <row r="487" spans="1:8" s="29" customFormat="1">
      <c r="A487" s="29">
        <v>37</v>
      </c>
      <c r="B487" s="29" t="s">
        <v>18</v>
      </c>
      <c r="C487" s="30" t="s">
        <v>195</v>
      </c>
      <c r="E487" s="31">
        <f>SUM(E488)</f>
        <v>20000</v>
      </c>
      <c r="F487" s="31">
        <v>20000</v>
      </c>
      <c r="G487" s="31">
        <f t="shared" si="20"/>
        <v>0</v>
      </c>
    </row>
    <row r="488" spans="1:8" s="29" customFormat="1">
      <c r="A488" s="29">
        <v>372</v>
      </c>
      <c r="B488" s="29" t="s">
        <v>18</v>
      </c>
      <c r="C488" s="30" t="s">
        <v>195</v>
      </c>
      <c r="E488" s="31">
        <v>20000</v>
      </c>
      <c r="F488" s="31">
        <v>20000</v>
      </c>
      <c r="G488" s="31">
        <f t="shared" si="20"/>
        <v>0</v>
      </c>
    </row>
    <row r="489" spans="1:8" s="25" customFormat="1">
      <c r="A489" s="25" t="s">
        <v>196</v>
      </c>
      <c r="C489" s="27"/>
      <c r="E489" s="28">
        <v>50000</v>
      </c>
      <c r="F489" s="28">
        <v>50000</v>
      </c>
      <c r="G489" s="28">
        <f t="shared" si="20"/>
        <v>0</v>
      </c>
    </row>
    <row r="490" spans="1:8" s="29" customFormat="1">
      <c r="A490" s="29" t="s">
        <v>197</v>
      </c>
      <c r="C490" s="30"/>
      <c r="E490" s="31">
        <v>50000</v>
      </c>
      <c r="F490" s="31">
        <v>50000</v>
      </c>
      <c r="G490" s="31">
        <f t="shared" si="20"/>
        <v>0</v>
      </c>
    </row>
    <row r="491" spans="1:8" s="29" customFormat="1">
      <c r="A491" s="29">
        <v>3</v>
      </c>
      <c r="B491" s="29" t="s">
        <v>16</v>
      </c>
      <c r="C491" s="30" t="s">
        <v>187</v>
      </c>
      <c r="E491" s="31">
        <v>50000</v>
      </c>
      <c r="F491" s="31">
        <v>50000</v>
      </c>
      <c r="G491" s="31">
        <f t="shared" si="20"/>
        <v>0</v>
      </c>
    </row>
    <row r="492" spans="1:8" s="29" customFormat="1">
      <c r="A492" s="29">
        <v>37</v>
      </c>
      <c r="B492" s="29" t="s">
        <v>18</v>
      </c>
      <c r="C492" s="30" t="s">
        <v>187</v>
      </c>
      <c r="E492" s="31">
        <v>50000</v>
      </c>
      <c r="F492" s="31">
        <v>50000</v>
      </c>
      <c r="G492" s="31">
        <f t="shared" si="20"/>
        <v>0</v>
      </c>
    </row>
    <row r="493" spans="1:8" s="29" customFormat="1">
      <c r="A493" s="29">
        <v>372</v>
      </c>
      <c r="B493" s="29" t="s">
        <v>18</v>
      </c>
      <c r="C493" s="30" t="s">
        <v>187</v>
      </c>
      <c r="E493" s="31">
        <v>50000</v>
      </c>
      <c r="F493" s="31">
        <v>50000</v>
      </c>
      <c r="G493" s="31">
        <f t="shared" si="20"/>
        <v>0</v>
      </c>
    </row>
    <row r="494" spans="1:8" s="25" customFormat="1">
      <c r="A494" s="25" t="s">
        <v>198</v>
      </c>
      <c r="C494" s="27"/>
      <c r="D494" s="25" t="s">
        <v>1</v>
      </c>
      <c r="E494" s="28">
        <f>SUM(E496)</f>
        <v>8000</v>
      </c>
      <c r="F494" s="28">
        <v>3000</v>
      </c>
      <c r="G494" s="28">
        <f t="shared" si="20"/>
        <v>-5000</v>
      </c>
    </row>
    <row r="495" spans="1:8" s="29" customFormat="1">
      <c r="A495" s="29" t="s">
        <v>21</v>
      </c>
      <c r="C495" s="30"/>
      <c r="E495" s="31">
        <v>8000</v>
      </c>
      <c r="F495" s="31">
        <v>3000</v>
      </c>
      <c r="G495" s="31">
        <f t="shared" si="20"/>
        <v>-5000</v>
      </c>
    </row>
    <row r="496" spans="1:8" s="29" customFormat="1">
      <c r="A496" s="29">
        <v>3</v>
      </c>
      <c r="B496" s="29" t="s">
        <v>16</v>
      </c>
      <c r="C496" s="30" t="s">
        <v>195</v>
      </c>
      <c r="E496" s="31">
        <f>SUM(E497,)</f>
        <v>8000</v>
      </c>
      <c r="F496" s="31">
        <v>3000</v>
      </c>
      <c r="G496" s="31">
        <f t="shared" si="20"/>
        <v>-5000</v>
      </c>
    </row>
    <row r="497" spans="1:7" s="29" customFormat="1">
      <c r="A497" s="29">
        <v>36</v>
      </c>
      <c r="B497" s="29" t="s">
        <v>190</v>
      </c>
      <c r="C497" s="30" t="s">
        <v>195</v>
      </c>
      <c r="E497" s="31">
        <f>SUM(E498)</f>
        <v>8000</v>
      </c>
      <c r="F497" s="31">
        <v>3000</v>
      </c>
      <c r="G497" s="31">
        <f t="shared" si="20"/>
        <v>-5000</v>
      </c>
    </row>
    <row r="498" spans="1:7" s="29" customFormat="1">
      <c r="A498" s="29">
        <v>363</v>
      </c>
      <c r="B498" s="29" t="s">
        <v>199</v>
      </c>
      <c r="C498" s="30" t="s">
        <v>195</v>
      </c>
      <c r="E498" s="31">
        <v>8000</v>
      </c>
      <c r="F498" s="31">
        <v>3000</v>
      </c>
      <c r="G498" s="31">
        <f t="shared" si="20"/>
        <v>-5000</v>
      </c>
    </row>
    <row r="499" spans="1:7" s="25" customFormat="1">
      <c r="A499" s="25" t="s">
        <v>200</v>
      </c>
      <c r="C499" s="27"/>
      <c r="E499" s="28">
        <f>SUM(E501)</f>
        <v>12000</v>
      </c>
      <c r="F499" s="28">
        <f>SUM(F501)</f>
        <v>12000</v>
      </c>
      <c r="G499" s="28">
        <f t="shared" si="20"/>
        <v>0</v>
      </c>
    </row>
    <row r="500" spans="1:7" s="29" customFormat="1">
      <c r="A500" s="29" t="s">
        <v>21</v>
      </c>
      <c r="C500" s="30"/>
      <c r="E500" s="31">
        <v>12000</v>
      </c>
      <c r="F500" s="31">
        <v>12000</v>
      </c>
      <c r="G500" s="31">
        <f t="shared" si="20"/>
        <v>0</v>
      </c>
    </row>
    <row r="501" spans="1:7" s="29" customFormat="1">
      <c r="A501" s="29">
        <v>3</v>
      </c>
      <c r="B501" s="29" t="s">
        <v>16</v>
      </c>
      <c r="C501" s="30" t="s">
        <v>201</v>
      </c>
      <c r="E501" s="31">
        <v>12000</v>
      </c>
      <c r="F501" s="31">
        <v>12000</v>
      </c>
      <c r="G501" s="31">
        <f t="shared" si="20"/>
        <v>0</v>
      </c>
    </row>
    <row r="502" spans="1:7" s="29" customFormat="1">
      <c r="A502" s="29">
        <v>36</v>
      </c>
      <c r="B502" s="29" t="s">
        <v>199</v>
      </c>
      <c r="C502" s="30" t="s">
        <v>201</v>
      </c>
      <c r="E502" s="31">
        <v>12000</v>
      </c>
      <c r="F502" s="31">
        <v>12000</v>
      </c>
      <c r="G502" s="31">
        <f t="shared" si="20"/>
        <v>0</v>
      </c>
    </row>
    <row r="503" spans="1:7" s="29" customFormat="1">
      <c r="A503" s="29">
        <v>363</v>
      </c>
      <c r="B503" s="29" t="s">
        <v>191</v>
      </c>
      <c r="C503" s="30" t="s">
        <v>201</v>
      </c>
      <c r="E503" s="31">
        <v>12000</v>
      </c>
      <c r="F503" s="31">
        <v>12000</v>
      </c>
      <c r="G503" s="31">
        <f t="shared" si="20"/>
        <v>0</v>
      </c>
    </row>
    <row r="504" spans="1:7" s="25" customFormat="1">
      <c r="A504" s="25" t="s">
        <v>202</v>
      </c>
      <c r="C504" s="27"/>
      <c r="E504" s="28">
        <v>60000</v>
      </c>
      <c r="F504" s="28">
        <v>80000</v>
      </c>
      <c r="G504" s="28">
        <f t="shared" si="20"/>
        <v>20000</v>
      </c>
    </row>
    <row r="505" spans="1:7" s="29" customFormat="1">
      <c r="A505" s="29" t="s">
        <v>15</v>
      </c>
      <c r="C505" s="30"/>
      <c r="E505" s="31">
        <v>60000</v>
      </c>
      <c r="F505" s="31">
        <v>80000</v>
      </c>
      <c r="G505" s="31">
        <f t="shared" si="20"/>
        <v>20000</v>
      </c>
    </row>
    <row r="506" spans="1:7" s="29" customFormat="1">
      <c r="A506" s="29">
        <v>3</v>
      </c>
      <c r="B506" s="29" t="s">
        <v>16</v>
      </c>
      <c r="C506" s="30" t="s">
        <v>203</v>
      </c>
      <c r="E506" s="31">
        <v>60000</v>
      </c>
      <c r="F506" s="31">
        <v>80000</v>
      </c>
      <c r="G506" s="31">
        <f t="shared" si="20"/>
        <v>20000</v>
      </c>
    </row>
    <row r="507" spans="1:7" s="29" customFormat="1">
      <c r="A507" s="29">
        <v>37</v>
      </c>
      <c r="B507" s="29" t="s">
        <v>18</v>
      </c>
      <c r="C507" s="30" t="s">
        <v>203</v>
      </c>
      <c r="E507" s="31">
        <v>60000</v>
      </c>
      <c r="F507" s="31">
        <v>80000</v>
      </c>
      <c r="G507" s="31">
        <f t="shared" si="20"/>
        <v>20000</v>
      </c>
    </row>
    <row r="508" spans="1:7" s="29" customFormat="1">
      <c r="A508" s="29">
        <v>372</v>
      </c>
      <c r="B508" s="29" t="s">
        <v>204</v>
      </c>
      <c r="C508" s="30" t="s">
        <v>203</v>
      </c>
      <c r="E508" s="31">
        <v>60000</v>
      </c>
      <c r="F508" s="31">
        <v>80000</v>
      </c>
      <c r="G508" s="31">
        <f t="shared" si="20"/>
        <v>20000</v>
      </c>
    </row>
    <row r="509" spans="1:7" s="25" customFormat="1">
      <c r="A509" s="25" t="s">
        <v>205</v>
      </c>
      <c r="C509" s="27"/>
      <c r="E509" s="28">
        <v>15000</v>
      </c>
      <c r="F509" s="28">
        <v>15000</v>
      </c>
      <c r="G509" s="28">
        <f t="shared" si="20"/>
        <v>0</v>
      </c>
    </row>
    <row r="510" spans="1:7" s="29" customFormat="1">
      <c r="A510" s="29" t="s">
        <v>15</v>
      </c>
      <c r="C510" s="30"/>
      <c r="E510" s="31">
        <v>15000</v>
      </c>
      <c r="F510" s="31">
        <v>15000</v>
      </c>
      <c r="G510" s="31">
        <f t="shared" si="20"/>
        <v>0</v>
      </c>
    </row>
    <row r="511" spans="1:7" s="29" customFormat="1">
      <c r="A511" s="29">
        <v>3</v>
      </c>
      <c r="B511" s="29" t="s">
        <v>16</v>
      </c>
      <c r="C511" s="30" t="s">
        <v>203</v>
      </c>
      <c r="E511" s="31">
        <v>15000</v>
      </c>
      <c r="F511" s="31">
        <v>15000</v>
      </c>
      <c r="G511" s="31">
        <f t="shared" si="20"/>
        <v>0</v>
      </c>
    </row>
    <row r="512" spans="1:7" s="29" customFormat="1">
      <c r="A512" s="29">
        <v>37</v>
      </c>
      <c r="B512" s="29" t="s">
        <v>18</v>
      </c>
      <c r="C512" s="30" t="s">
        <v>203</v>
      </c>
      <c r="E512" s="31">
        <v>15000</v>
      </c>
      <c r="F512" s="31">
        <v>15000</v>
      </c>
      <c r="G512" s="31">
        <f t="shared" si="20"/>
        <v>0</v>
      </c>
    </row>
    <row r="513" spans="1:8" s="29" customFormat="1">
      <c r="A513" s="29">
        <v>372</v>
      </c>
      <c r="B513" s="29" t="s">
        <v>204</v>
      </c>
      <c r="C513" s="30" t="s">
        <v>203</v>
      </c>
      <c r="E513" s="31">
        <v>15000</v>
      </c>
      <c r="F513" s="31">
        <v>15000</v>
      </c>
      <c r="G513" s="31">
        <f t="shared" si="20"/>
        <v>0</v>
      </c>
    </row>
    <row r="514" spans="1:8" s="25" customFormat="1">
      <c r="A514" s="25" t="s">
        <v>206</v>
      </c>
      <c r="C514" s="27"/>
      <c r="E514" s="28">
        <f>SUM(E516)</f>
        <v>90000</v>
      </c>
      <c r="F514" s="28">
        <f>SUM(F516)</f>
        <v>90000</v>
      </c>
      <c r="G514" s="28">
        <f t="shared" si="20"/>
        <v>0</v>
      </c>
    </row>
    <row r="515" spans="1:8" s="29" customFormat="1">
      <c r="A515" s="29" t="s">
        <v>15</v>
      </c>
      <c r="C515" s="30"/>
      <c r="E515" s="31">
        <v>90000</v>
      </c>
      <c r="F515" s="31">
        <v>90000</v>
      </c>
      <c r="G515" s="31">
        <f t="shared" si="20"/>
        <v>0</v>
      </c>
    </row>
    <row r="516" spans="1:8" s="29" customFormat="1">
      <c r="A516" s="29">
        <v>3</v>
      </c>
      <c r="B516" s="29" t="s">
        <v>16</v>
      </c>
      <c r="C516" s="30" t="s">
        <v>203</v>
      </c>
      <c r="E516" s="31">
        <v>90000</v>
      </c>
      <c r="F516" s="31">
        <v>90000</v>
      </c>
      <c r="G516" s="31">
        <f t="shared" si="20"/>
        <v>0</v>
      </c>
    </row>
    <row r="517" spans="1:8" s="29" customFormat="1">
      <c r="A517" s="29">
        <v>37</v>
      </c>
      <c r="B517" s="29" t="s">
        <v>18</v>
      </c>
      <c r="C517" s="30" t="s">
        <v>203</v>
      </c>
      <c r="E517" s="31">
        <v>90000</v>
      </c>
      <c r="F517" s="31">
        <v>90000</v>
      </c>
      <c r="G517" s="31">
        <f t="shared" si="20"/>
        <v>0</v>
      </c>
    </row>
    <row r="518" spans="1:8" s="29" customFormat="1">
      <c r="A518" s="29">
        <v>372</v>
      </c>
      <c r="B518" s="29" t="s">
        <v>204</v>
      </c>
      <c r="C518" s="30" t="s">
        <v>203</v>
      </c>
      <c r="E518" s="31">
        <v>90000</v>
      </c>
      <c r="F518" s="31">
        <v>90000</v>
      </c>
      <c r="G518" s="31">
        <f t="shared" si="20"/>
        <v>0</v>
      </c>
    </row>
    <row r="519" spans="1:8" s="29" customFormat="1">
      <c r="C519" s="30"/>
      <c r="E519" s="31"/>
      <c r="F519" s="31"/>
      <c r="G519" s="32"/>
    </row>
    <row r="520" spans="1:8" s="25" customFormat="1">
      <c r="A520" s="25" t="s">
        <v>207</v>
      </c>
      <c r="C520" s="27"/>
      <c r="E520" s="28">
        <v>10000</v>
      </c>
      <c r="F520" s="28">
        <v>10000</v>
      </c>
      <c r="G520" s="28">
        <f>F520-E520</f>
        <v>0</v>
      </c>
    </row>
    <row r="521" spans="1:8" s="29" customFormat="1">
      <c r="A521" s="29" t="s">
        <v>15</v>
      </c>
      <c r="C521" s="30"/>
      <c r="E521" s="31">
        <v>10000</v>
      </c>
      <c r="F521" s="31">
        <v>10000</v>
      </c>
      <c r="G521" s="31">
        <f>F521-E521</f>
        <v>0</v>
      </c>
    </row>
    <row r="522" spans="1:8" s="29" customFormat="1">
      <c r="A522" s="29">
        <v>3</v>
      </c>
      <c r="B522" s="29" t="s">
        <v>16</v>
      </c>
      <c r="C522" s="30" t="s">
        <v>201</v>
      </c>
      <c r="E522" s="31">
        <f>SUM(E523)</f>
        <v>10000</v>
      </c>
      <c r="F522" s="31">
        <v>10000</v>
      </c>
      <c r="G522" s="31">
        <f>F522-E522</f>
        <v>0</v>
      </c>
    </row>
    <row r="523" spans="1:8" s="29" customFormat="1">
      <c r="A523" s="29">
        <v>36</v>
      </c>
      <c r="B523" s="29" t="s">
        <v>199</v>
      </c>
      <c r="C523" s="30" t="s">
        <v>201</v>
      </c>
      <c r="E523" s="31">
        <f>SUM(E524)</f>
        <v>10000</v>
      </c>
      <c r="F523" s="31">
        <v>10000</v>
      </c>
      <c r="G523" s="31">
        <f>F523-E523</f>
        <v>0</v>
      </c>
    </row>
    <row r="524" spans="1:8" s="29" customFormat="1">
      <c r="A524" s="29">
        <v>363</v>
      </c>
      <c r="B524" s="29" t="s">
        <v>191</v>
      </c>
      <c r="C524" s="30" t="s">
        <v>201</v>
      </c>
      <c r="E524" s="31">
        <v>10000</v>
      </c>
      <c r="F524" s="31">
        <v>10000</v>
      </c>
      <c r="G524" s="31">
        <f>F524-E524</f>
        <v>0</v>
      </c>
    </row>
    <row r="525" spans="1:8" s="16" customFormat="1" ht="21">
      <c r="A525" s="20" t="s">
        <v>208</v>
      </c>
      <c r="B525" s="20"/>
      <c r="C525" s="56"/>
      <c r="D525" s="20"/>
      <c r="E525" s="23">
        <f>SUM(E526)</f>
        <v>182000</v>
      </c>
      <c r="F525" s="23">
        <f>SUM(F526)</f>
        <v>182000</v>
      </c>
      <c r="G525" s="23">
        <f>SUM(G526)</f>
        <v>0</v>
      </c>
      <c r="H525" s="57"/>
    </row>
    <row r="526" spans="1:8" s="44" customFormat="1">
      <c r="A526" s="44" t="s">
        <v>209</v>
      </c>
      <c r="C526" s="45"/>
      <c r="E526" s="46">
        <f>SUM(E528,)</f>
        <v>182000</v>
      </c>
      <c r="F526" s="46">
        <f>SUM(F528,)</f>
        <v>182000</v>
      </c>
      <c r="G526" s="28">
        <f>F526-E526</f>
        <v>0</v>
      </c>
    </row>
    <row r="527" spans="1:8" s="48" customFormat="1">
      <c r="A527" s="48" t="s">
        <v>21</v>
      </c>
      <c r="C527" s="49"/>
      <c r="E527" s="50">
        <v>182000</v>
      </c>
      <c r="F527" s="50">
        <v>182000</v>
      </c>
      <c r="G527" s="31">
        <f>F527-E527</f>
        <v>0</v>
      </c>
    </row>
    <row r="528" spans="1:8" s="48" customFormat="1">
      <c r="A528" s="48">
        <v>3</v>
      </c>
      <c r="B528" s="48" t="s">
        <v>16</v>
      </c>
      <c r="C528" s="49" t="s">
        <v>210</v>
      </c>
      <c r="E528" s="50">
        <f>SUM(E529)</f>
        <v>182000</v>
      </c>
      <c r="F528" s="50">
        <v>182000</v>
      </c>
      <c r="G528" s="31">
        <f>F528-E528</f>
        <v>0</v>
      </c>
    </row>
    <row r="529" spans="1:8" s="48" customFormat="1">
      <c r="A529" s="48">
        <v>38</v>
      </c>
      <c r="B529" s="48" t="s">
        <v>211</v>
      </c>
      <c r="C529" s="49" t="s">
        <v>210</v>
      </c>
      <c r="E529" s="50">
        <f>SUM(E530)</f>
        <v>182000</v>
      </c>
      <c r="F529" s="50">
        <v>182000</v>
      </c>
      <c r="G529" s="31">
        <f>F529-E529</f>
        <v>0</v>
      </c>
    </row>
    <row r="530" spans="1:8" s="48" customFormat="1">
      <c r="A530" s="48">
        <v>381</v>
      </c>
      <c r="B530" s="48" t="s">
        <v>212</v>
      </c>
      <c r="C530" s="49" t="s">
        <v>210</v>
      </c>
      <c r="E530" s="50">
        <v>182000</v>
      </c>
      <c r="F530" s="50">
        <v>182000</v>
      </c>
      <c r="G530" s="31">
        <f>F530-E530</f>
        <v>0</v>
      </c>
    </row>
    <row r="531" spans="1:8" s="16" customFormat="1" ht="21">
      <c r="A531" s="20" t="s">
        <v>213</v>
      </c>
      <c r="B531" s="5"/>
      <c r="C531" s="55"/>
      <c r="D531" s="5"/>
      <c r="E531" s="23">
        <f>SUM(E532,E537,E542,E547)</f>
        <v>97000</v>
      </c>
      <c r="F531" s="23">
        <f>SUM(F532,F537,F542,F547)</f>
        <v>87000</v>
      </c>
      <c r="G531" s="23">
        <f>SUM(G532,G537,G542,G547)</f>
        <v>-10000</v>
      </c>
      <c r="H531" s="57"/>
    </row>
    <row r="532" spans="1:8" s="25" customFormat="1">
      <c r="A532" s="25" t="s">
        <v>214</v>
      </c>
      <c r="C532" s="27"/>
      <c r="E532" s="28">
        <f>SUM(E534)</f>
        <v>50000</v>
      </c>
      <c r="F532" s="28">
        <v>40000</v>
      </c>
      <c r="G532" s="28">
        <f t="shared" ref="G532:G551" si="21">F532-E532</f>
        <v>-10000</v>
      </c>
    </row>
    <row r="533" spans="1:8" s="29" customFormat="1">
      <c r="A533" s="29" t="s">
        <v>21</v>
      </c>
      <c r="B533" s="59"/>
      <c r="C533" s="30"/>
      <c r="E533" s="31">
        <v>50000</v>
      </c>
      <c r="F533" s="31">
        <v>40000</v>
      </c>
      <c r="G533" s="31">
        <f t="shared" si="21"/>
        <v>-10000</v>
      </c>
    </row>
    <row r="534" spans="1:8" s="29" customFormat="1">
      <c r="A534" s="29">
        <v>3</v>
      </c>
      <c r="B534" s="29" t="s">
        <v>16</v>
      </c>
      <c r="C534" s="30" t="s">
        <v>215</v>
      </c>
      <c r="E534" s="31">
        <v>50000</v>
      </c>
      <c r="F534" s="31">
        <v>40000</v>
      </c>
      <c r="G534" s="31">
        <f t="shared" si="21"/>
        <v>-10000</v>
      </c>
    </row>
    <row r="535" spans="1:8" s="29" customFormat="1">
      <c r="A535" s="29">
        <v>38</v>
      </c>
      <c r="B535" s="29" t="s">
        <v>23</v>
      </c>
      <c r="C535" s="30" t="s">
        <v>215</v>
      </c>
      <c r="E535" s="31">
        <v>50000</v>
      </c>
      <c r="F535" s="31">
        <v>40000</v>
      </c>
      <c r="G535" s="31">
        <f t="shared" si="21"/>
        <v>-10000</v>
      </c>
    </row>
    <row r="536" spans="1:8" s="29" customFormat="1">
      <c r="A536" s="29">
        <v>381</v>
      </c>
      <c r="B536" s="29" t="s">
        <v>24</v>
      </c>
      <c r="C536" s="30" t="s">
        <v>215</v>
      </c>
      <c r="E536" s="31">
        <v>50000</v>
      </c>
      <c r="F536" s="31">
        <v>40000</v>
      </c>
      <c r="G536" s="31">
        <f t="shared" si="21"/>
        <v>-10000</v>
      </c>
    </row>
    <row r="537" spans="1:8" s="44" customFormat="1">
      <c r="A537" s="44" t="s">
        <v>216</v>
      </c>
      <c r="C537" s="45"/>
      <c r="E537" s="46">
        <f>SUM(E539)</f>
        <v>7000</v>
      </c>
      <c r="F537" s="46">
        <f>SUM(F539)</f>
        <v>7000</v>
      </c>
      <c r="G537" s="28">
        <f t="shared" si="21"/>
        <v>0</v>
      </c>
    </row>
    <row r="538" spans="1:8" s="48" customFormat="1">
      <c r="A538" s="48" t="s">
        <v>21</v>
      </c>
      <c r="B538" s="60"/>
      <c r="C538" s="49"/>
      <c r="E538" s="50">
        <v>7000</v>
      </c>
      <c r="F538" s="50">
        <v>7000</v>
      </c>
      <c r="G538" s="31">
        <f t="shared" si="21"/>
        <v>0</v>
      </c>
    </row>
    <row r="539" spans="1:8" s="48" customFormat="1">
      <c r="A539" s="48">
        <v>3</v>
      </c>
      <c r="B539" s="48" t="s">
        <v>16</v>
      </c>
      <c r="C539" s="49" t="s">
        <v>215</v>
      </c>
      <c r="E539" s="50">
        <f>SUM(E540)</f>
        <v>7000</v>
      </c>
      <c r="F539" s="50">
        <v>7000</v>
      </c>
      <c r="G539" s="31">
        <f t="shared" si="21"/>
        <v>0</v>
      </c>
    </row>
    <row r="540" spans="1:8" s="48" customFormat="1">
      <c r="A540" s="48">
        <v>38</v>
      </c>
      <c r="B540" s="48" t="s">
        <v>23</v>
      </c>
      <c r="C540" s="49" t="s">
        <v>215</v>
      </c>
      <c r="E540" s="50">
        <f>SUM(E541)</f>
        <v>7000</v>
      </c>
      <c r="F540" s="50">
        <v>7000</v>
      </c>
      <c r="G540" s="31">
        <f t="shared" si="21"/>
        <v>0</v>
      </c>
    </row>
    <row r="541" spans="1:8" s="48" customFormat="1">
      <c r="A541" s="48">
        <v>381</v>
      </c>
      <c r="B541" s="48" t="s">
        <v>24</v>
      </c>
      <c r="C541" s="49" t="s">
        <v>215</v>
      </c>
      <c r="E541" s="50">
        <v>7000</v>
      </c>
      <c r="F541" s="50">
        <v>7000</v>
      </c>
      <c r="G541" s="31">
        <f t="shared" si="21"/>
        <v>0</v>
      </c>
    </row>
    <row r="542" spans="1:8" s="25" customFormat="1">
      <c r="A542" s="25" t="s">
        <v>217</v>
      </c>
      <c r="C542" s="27"/>
      <c r="E542" s="28">
        <f>SUM(E544)</f>
        <v>20000</v>
      </c>
      <c r="F542" s="28">
        <f>SUM(F544)</f>
        <v>20000</v>
      </c>
      <c r="G542" s="28">
        <f t="shared" si="21"/>
        <v>0</v>
      </c>
    </row>
    <row r="543" spans="1:8" s="29" customFormat="1">
      <c r="A543" s="29" t="s">
        <v>21</v>
      </c>
      <c r="C543" s="30"/>
      <c r="E543" s="31">
        <v>20000</v>
      </c>
      <c r="F543" s="31">
        <v>20000</v>
      </c>
      <c r="G543" s="31">
        <f t="shared" si="21"/>
        <v>0</v>
      </c>
    </row>
    <row r="544" spans="1:8" s="29" customFormat="1">
      <c r="A544" s="29">
        <v>3</v>
      </c>
      <c r="B544" s="29" t="s">
        <v>16</v>
      </c>
      <c r="C544" s="30" t="s">
        <v>215</v>
      </c>
      <c r="E544" s="31">
        <f>SUM(E545)</f>
        <v>20000</v>
      </c>
      <c r="F544" s="31">
        <v>20000</v>
      </c>
      <c r="G544" s="31">
        <f t="shared" si="21"/>
        <v>0</v>
      </c>
    </row>
    <row r="545" spans="1:8" s="29" customFormat="1">
      <c r="A545" s="29">
        <v>32</v>
      </c>
      <c r="B545" s="29" t="s">
        <v>32</v>
      </c>
      <c r="C545" s="30" t="s">
        <v>215</v>
      </c>
      <c r="E545" s="31">
        <f>SUM(E546)</f>
        <v>20000</v>
      </c>
      <c r="F545" s="31">
        <v>20000</v>
      </c>
      <c r="G545" s="31">
        <f t="shared" si="21"/>
        <v>0</v>
      </c>
    </row>
    <row r="546" spans="1:8" s="29" customFormat="1">
      <c r="A546" s="29">
        <v>329</v>
      </c>
      <c r="B546" s="29" t="s">
        <v>28</v>
      </c>
      <c r="C546" s="30" t="s">
        <v>215</v>
      </c>
      <c r="E546" s="31">
        <v>20000</v>
      </c>
      <c r="F546" s="31">
        <v>20000</v>
      </c>
      <c r="G546" s="31">
        <f t="shared" si="21"/>
        <v>0</v>
      </c>
    </row>
    <row r="547" spans="1:8" s="25" customFormat="1">
      <c r="A547" s="25" t="s">
        <v>218</v>
      </c>
      <c r="C547" s="27"/>
      <c r="E547" s="28">
        <f>SUM(E549)</f>
        <v>20000</v>
      </c>
      <c r="F547" s="28">
        <f>SUM(F549)</f>
        <v>20000</v>
      </c>
      <c r="G547" s="28">
        <f t="shared" si="21"/>
        <v>0</v>
      </c>
    </row>
    <row r="548" spans="1:8" s="29" customFormat="1">
      <c r="A548" s="29" t="s">
        <v>21</v>
      </c>
      <c r="C548" s="30"/>
      <c r="E548" s="31">
        <v>20000</v>
      </c>
      <c r="F548" s="31">
        <v>20000</v>
      </c>
      <c r="G548" s="31">
        <f t="shared" si="21"/>
        <v>0</v>
      </c>
    </row>
    <row r="549" spans="1:8" s="29" customFormat="1">
      <c r="A549" s="29">
        <v>3</v>
      </c>
      <c r="B549" s="29" t="s">
        <v>16</v>
      </c>
      <c r="C549" s="30" t="s">
        <v>219</v>
      </c>
      <c r="E549" s="31">
        <f>SUM(E550)</f>
        <v>20000</v>
      </c>
      <c r="F549" s="31">
        <v>20000</v>
      </c>
      <c r="G549" s="31">
        <f t="shared" si="21"/>
        <v>0</v>
      </c>
    </row>
    <row r="550" spans="1:8" s="29" customFormat="1">
      <c r="A550" s="29">
        <v>38</v>
      </c>
      <c r="B550" s="29" t="s">
        <v>23</v>
      </c>
      <c r="C550" s="30" t="s">
        <v>219</v>
      </c>
      <c r="E550" s="31">
        <f>SUM(E551)</f>
        <v>20000</v>
      </c>
      <c r="F550" s="31">
        <v>20000</v>
      </c>
      <c r="G550" s="31">
        <f t="shared" si="21"/>
        <v>0</v>
      </c>
    </row>
    <row r="551" spans="1:8" s="29" customFormat="1">
      <c r="A551" s="29">
        <v>386</v>
      </c>
      <c r="B551" s="29" t="s">
        <v>220</v>
      </c>
      <c r="C551" s="30" t="s">
        <v>219</v>
      </c>
      <c r="E551" s="31">
        <v>20000</v>
      </c>
      <c r="F551" s="31">
        <v>20000</v>
      </c>
      <c r="G551" s="31">
        <f t="shared" si="21"/>
        <v>0</v>
      </c>
    </row>
    <row r="552" spans="1:8" s="16" customFormat="1" ht="21">
      <c r="A552" s="20" t="s">
        <v>221</v>
      </c>
      <c r="B552" s="20"/>
      <c r="C552" s="56"/>
      <c r="D552" s="20"/>
      <c r="E552" s="23">
        <f>SUM(E553,E558,E563)</f>
        <v>105000</v>
      </c>
      <c r="F552" s="23">
        <f>SUM(F553,F558,F563)</f>
        <v>106000</v>
      </c>
      <c r="G552" s="23">
        <f>SUM(G553,G558,G563)</f>
        <v>1000</v>
      </c>
      <c r="H552" s="5"/>
    </row>
    <row r="553" spans="1:8" s="25" customFormat="1">
      <c r="A553" s="25" t="s">
        <v>222</v>
      </c>
      <c r="C553" s="27"/>
      <c r="E553" s="28">
        <f>SUM(E555)</f>
        <v>80000</v>
      </c>
      <c r="F553" s="28">
        <f>SUM(F555)</f>
        <v>80000</v>
      </c>
      <c r="G553" s="28">
        <f t="shared" ref="G553:G567" si="22">F553-E553</f>
        <v>0</v>
      </c>
    </row>
    <row r="554" spans="1:8" s="29" customFormat="1">
      <c r="A554" s="29" t="s">
        <v>223</v>
      </c>
      <c r="C554" s="30"/>
      <c r="E554" s="31">
        <v>80000</v>
      </c>
      <c r="F554" s="31">
        <v>80000</v>
      </c>
      <c r="G554" s="31">
        <f t="shared" si="22"/>
        <v>0</v>
      </c>
    </row>
    <row r="555" spans="1:8" s="29" customFormat="1">
      <c r="A555" s="29">
        <v>3</v>
      </c>
      <c r="B555" s="29" t="s">
        <v>16</v>
      </c>
      <c r="C555" s="30" t="s">
        <v>117</v>
      </c>
      <c r="E555" s="31">
        <f>SUM(E556)</f>
        <v>80000</v>
      </c>
      <c r="F555" s="31">
        <v>80000</v>
      </c>
      <c r="G555" s="31">
        <f t="shared" si="22"/>
        <v>0</v>
      </c>
    </row>
    <row r="556" spans="1:8" s="29" customFormat="1">
      <c r="A556" s="29">
        <v>37</v>
      </c>
      <c r="B556" s="29" t="s">
        <v>18</v>
      </c>
      <c r="C556" s="30" t="s">
        <v>117</v>
      </c>
      <c r="E556" s="31">
        <f>SUM(E557)</f>
        <v>80000</v>
      </c>
      <c r="F556" s="31">
        <v>80000</v>
      </c>
      <c r="G556" s="31">
        <f t="shared" si="22"/>
        <v>0</v>
      </c>
    </row>
    <row r="557" spans="1:8" s="29" customFormat="1">
      <c r="A557" s="29">
        <v>372</v>
      </c>
      <c r="B557" s="29" t="s">
        <v>204</v>
      </c>
      <c r="C557" s="30" t="s">
        <v>117</v>
      </c>
      <c r="E557" s="31">
        <v>80000</v>
      </c>
      <c r="F557" s="31">
        <v>80000</v>
      </c>
      <c r="G557" s="31">
        <f t="shared" si="22"/>
        <v>0</v>
      </c>
    </row>
    <row r="558" spans="1:8" s="25" customFormat="1">
      <c r="A558" s="25" t="s">
        <v>224</v>
      </c>
      <c r="C558" s="27"/>
      <c r="E558" s="28">
        <f>SUM(E560)</f>
        <v>15000</v>
      </c>
      <c r="F558" s="28">
        <v>16000</v>
      </c>
      <c r="G558" s="28">
        <f t="shared" si="22"/>
        <v>1000</v>
      </c>
    </row>
    <row r="559" spans="1:8" s="29" customFormat="1">
      <c r="A559" s="29" t="s">
        <v>225</v>
      </c>
      <c r="C559" s="30"/>
      <c r="E559" s="31">
        <v>15000</v>
      </c>
      <c r="F559" s="31">
        <v>16000</v>
      </c>
      <c r="G559" s="31">
        <f t="shared" si="22"/>
        <v>1000</v>
      </c>
    </row>
    <row r="560" spans="1:8" s="29" customFormat="1">
      <c r="A560" s="29">
        <v>3</v>
      </c>
      <c r="B560" s="29" t="s">
        <v>16</v>
      </c>
      <c r="C560" s="30" t="s">
        <v>117</v>
      </c>
      <c r="E560" s="31">
        <f>SUM(E561)</f>
        <v>15000</v>
      </c>
      <c r="F560" s="31">
        <v>16000</v>
      </c>
      <c r="G560" s="31">
        <f t="shared" si="22"/>
        <v>1000</v>
      </c>
    </row>
    <row r="561" spans="1:8" s="29" customFormat="1">
      <c r="A561" s="29">
        <v>37</v>
      </c>
      <c r="B561" s="29" t="s">
        <v>18</v>
      </c>
      <c r="C561" s="30" t="s">
        <v>117</v>
      </c>
      <c r="E561" s="31">
        <f>SUM(E562)</f>
        <v>15000</v>
      </c>
      <c r="F561" s="31">
        <v>16000</v>
      </c>
      <c r="G561" s="31">
        <f t="shared" si="22"/>
        <v>1000</v>
      </c>
    </row>
    <row r="562" spans="1:8" s="29" customFormat="1">
      <c r="A562" s="29">
        <v>372</v>
      </c>
      <c r="B562" s="29" t="s">
        <v>204</v>
      </c>
      <c r="C562" s="30" t="s">
        <v>117</v>
      </c>
      <c r="D562" s="53"/>
      <c r="E562" s="31">
        <v>15000</v>
      </c>
      <c r="F562" s="31">
        <v>16000</v>
      </c>
      <c r="G562" s="31">
        <f t="shared" si="22"/>
        <v>1000</v>
      </c>
    </row>
    <row r="563" spans="1:8" s="25" customFormat="1">
      <c r="A563" s="25" t="s">
        <v>226</v>
      </c>
      <c r="C563" s="27"/>
      <c r="E563" s="28">
        <f>SUM(E565)</f>
        <v>10000</v>
      </c>
      <c r="F563" s="28">
        <v>10000</v>
      </c>
      <c r="G563" s="28">
        <f t="shared" si="22"/>
        <v>0</v>
      </c>
    </row>
    <row r="564" spans="1:8" s="29" customFormat="1">
      <c r="A564" s="29" t="s">
        <v>21</v>
      </c>
      <c r="C564" s="30"/>
      <c r="E564" s="31">
        <v>10000</v>
      </c>
      <c r="F564" s="31">
        <v>10000</v>
      </c>
      <c r="G564" s="31">
        <f t="shared" si="22"/>
        <v>0</v>
      </c>
    </row>
    <row r="565" spans="1:8" s="29" customFormat="1">
      <c r="A565" s="29">
        <v>3</v>
      </c>
      <c r="B565" s="29" t="s">
        <v>16</v>
      </c>
      <c r="C565" s="30" t="s">
        <v>201</v>
      </c>
      <c r="E565" s="31">
        <f>SUM(E566)</f>
        <v>10000</v>
      </c>
      <c r="F565" s="31">
        <v>10000</v>
      </c>
      <c r="G565" s="31">
        <f t="shared" si="22"/>
        <v>0</v>
      </c>
    </row>
    <row r="566" spans="1:8" s="29" customFormat="1">
      <c r="A566" s="29">
        <v>36</v>
      </c>
      <c r="B566" s="29" t="s">
        <v>190</v>
      </c>
      <c r="C566" s="30" t="s">
        <v>201</v>
      </c>
      <c r="E566" s="31">
        <f>SUM(E567)</f>
        <v>10000</v>
      </c>
      <c r="F566" s="31">
        <v>10000</v>
      </c>
      <c r="G566" s="31">
        <f t="shared" si="22"/>
        <v>0</v>
      </c>
    </row>
    <row r="567" spans="1:8" s="29" customFormat="1">
      <c r="A567" s="29">
        <v>363</v>
      </c>
      <c r="B567" s="29" t="s">
        <v>191</v>
      </c>
      <c r="C567" s="30" t="s">
        <v>201</v>
      </c>
      <c r="E567" s="31">
        <v>10000</v>
      </c>
      <c r="F567" s="31">
        <v>10000</v>
      </c>
      <c r="G567" s="31">
        <f t="shared" si="22"/>
        <v>0</v>
      </c>
    </row>
    <row r="568" spans="1:8" s="62" customFormat="1" ht="21">
      <c r="A568" s="13" t="s">
        <v>227</v>
      </c>
      <c r="B568" s="13"/>
      <c r="C568" s="13"/>
      <c r="D568" s="13"/>
      <c r="E568" s="13">
        <f>SUM(E570,E576)</f>
        <v>706500</v>
      </c>
      <c r="F568" s="13">
        <f>SUM(F570,F576)</f>
        <v>702500</v>
      </c>
      <c r="G568" s="13">
        <f>SUM(G570,G576)</f>
        <v>-4000</v>
      </c>
      <c r="H568" s="61"/>
    </row>
    <row r="569" spans="1:8" s="64" customFormat="1" ht="21">
      <c r="A569" s="23" t="s">
        <v>67</v>
      </c>
      <c r="B569" s="23"/>
      <c r="C569" s="23"/>
      <c r="D569" s="23"/>
      <c r="E569" s="23">
        <f>SUM(E570,E576)</f>
        <v>706500</v>
      </c>
      <c r="F569" s="23">
        <f>SUM(F570,F576)</f>
        <v>702500</v>
      </c>
      <c r="G569" s="23">
        <f>SUM(G570,G576)</f>
        <v>-4000</v>
      </c>
      <c r="H569" s="63"/>
    </row>
    <row r="570" spans="1:8" s="26" customFormat="1">
      <c r="A570" s="25" t="s">
        <v>228</v>
      </c>
      <c r="B570" s="25"/>
      <c r="C570" s="27"/>
      <c r="D570" s="25"/>
      <c r="E570" s="28">
        <v>625000</v>
      </c>
      <c r="F570" s="28">
        <v>625000</v>
      </c>
      <c r="G570" s="28">
        <f t="shared" ref="G570:G582" si="23">F570-E570</f>
        <v>0</v>
      </c>
    </row>
    <row r="571" spans="1:8" s="29" customFormat="1">
      <c r="A571" s="29" t="s">
        <v>21</v>
      </c>
      <c r="C571" s="30"/>
      <c r="E571" s="31">
        <f>SUM(E572,)</f>
        <v>625000</v>
      </c>
      <c r="F571" s="31">
        <v>625000</v>
      </c>
      <c r="G571" s="31">
        <f t="shared" si="23"/>
        <v>0</v>
      </c>
    </row>
    <row r="572" spans="1:8" s="29" customFormat="1">
      <c r="A572" s="29">
        <v>3</v>
      </c>
      <c r="B572" s="29" t="s">
        <v>69</v>
      </c>
      <c r="C572" s="30" t="s">
        <v>26</v>
      </c>
      <c r="E572" s="31">
        <f>SUM(E573,)</f>
        <v>625000</v>
      </c>
      <c r="F572" s="31">
        <v>625000</v>
      </c>
      <c r="G572" s="31">
        <f t="shared" si="23"/>
        <v>0</v>
      </c>
    </row>
    <row r="573" spans="1:8" s="29" customFormat="1">
      <c r="A573" s="29">
        <v>31</v>
      </c>
      <c r="B573" s="29" t="s">
        <v>229</v>
      </c>
      <c r="C573" s="30" t="s">
        <v>26</v>
      </c>
      <c r="E573" s="31">
        <f>SUM(E574,E575)</f>
        <v>625000</v>
      </c>
      <c r="F573" s="31">
        <v>625000</v>
      </c>
      <c r="G573" s="31">
        <f t="shared" si="23"/>
        <v>0</v>
      </c>
    </row>
    <row r="574" spans="1:8" s="29" customFormat="1">
      <c r="A574" s="29">
        <v>311</v>
      </c>
      <c r="B574" s="29" t="s">
        <v>230</v>
      </c>
      <c r="C574" s="30" t="s">
        <v>26</v>
      </c>
      <c r="E574" s="31">
        <v>445000</v>
      </c>
      <c r="F574" s="31">
        <v>445000</v>
      </c>
      <c r="G574" s="31">
        <f t="shared" si="23"/>
        <v>0</v>
      </c>
    </row>
    <row r="575" spans="1:8" s="29" customFormat="1">
      <c r="A575" s="29">
        <v>313</v>
      </c>
      <c r="B575" s="29" t="s">
        <v>231</v>
      </c>
      <c r="C575" s="30" t="s">
        <v>26</v>
      </c>
      <c r="E575" s="31">
        <v>180000</v>
      </c>
      <c r="F575" s="31">
        <v>180000</v>
      </c>
      <c r="G575" s="31">
        <f t="shared" si="23"/>
        <v>0</v>
      </c>
    </row>
    <row r="576" spans="1:8" s="26" customFormat="1">
      <c r="A576" s="25" t="s">
        <v>232</v>
      </c>
      <c r="B576" s="25"/>
      <c r="C576" s="27"/>
      <c r="D576" s="25"/>
      <c r="E576" s="28">
        <f>SUM(E580,E582)</f>
        <v>81500</v>
      </c>
      <c r="F576" s="28">
        <v>77500</v>
      </c>
      <c r="G576" s="28">
        <f t="shared" si="23"/>
        <v>-4000</v>
      </c>
    </row>
    <row r="577" spans="1:8" s="29" customFormat="1">
      <c r="A577" s="29" t="s">
        <v>21</v>
      </c>
      <c r="C577" s="30"/>
      <c r="E577" s="31">
        <v>81500</v>
      </c>
      <c r="F577" s="31">
        <v>77500</v>
      </c>
      <c r="G577" s="31">
        <f t="shared" si="23"/>
        <v>-4000</v>
      </c>
    </row>
    <row r="578" spans="1:8" s="29" customFormat="1">
      <c r="A578" s="29">
        <v>3</v>
      </c>
      <c r="B578" s="29" t="s">
        <v>69</v>
      </c>
      <c r="C578" s="30" t="s">
        <v>26</v>
      </c>
      <c r="E578" s="31">
        <v>33000</v>
      </c>
      <c r="F578" s="31">
        <v>33000</v>
      </c>
      <c r="G578" s="31">
        <f t="shared" si="23"/>
        <v>0</v>
      </c>
    </row>
    <row r="579" spans="1:8" s="29" customFormat="1">
      <c r="A579" s="29">
        <v>31</v>
      </c>
      <c r="B579" s="29" t="s">
        <v>229</v>
      </c>
      <c r="C579" s="30" t="s">
        <v>26</v>
      </c>
      <c r="E579" s="31">
        <v>33000</v>
      </c>
      <c r="F579" s="31">
        <v>33000</v>
      </c>
      <c r="G579" s="31">
        <f t="shared" si="23"/>
        <v>0</v>
      </c>
    </row>
    <row r="580" spans="1:8" s="29" customFormat="1">
      <c r="A580" s="29">
        <v>312</v>
      </c>
      <c r="B580" s="29" t="s">
        <v>233</v>
      </c>
      <c r="C580" s="30" t="s">
        <v>26</v>
      </c>
      <c r="E580" s="31">
        <v>33000</v>
      </c>
      <c r="F580" s="31">
        <v>33000</v>
      </c>
      <c r="G580" s="31">
        <f t="shared" si="23"/>
        <v>0</v>
      </c>
    </row>
    <row r="581" spans="1:8" s="29" customFormat="1">
      <c r="A581" s="29">
        <v>32</v>
      </c>
      <c r="B581" s="29" t="s">
        <v>32</v>
      </c>
      <c r="C581" s="30" t="s">
        <v>26</v>
      </c>
      <c r="E581" s="31">
        <f>SUM(E582:E582)</f>
        <v>48500</v>
      </c>
      <c r="F581" s="31">
        <v>44500</v>
      </c>
      <c r="G581" s="31">
        <f t="shared" si="23"/>
        <v>-4000</v>
      </c>
    </row>
    <row r="582" spans="1:8" s="29" customFormat="1">
      <c r="A582" s="29">
        <v>321</v>
      </c>
      <c r="B582" s="29" t="s">
        <v>234</v>
      </c>
      <c r="C582" s="30" t="s">
        <v>26</v>
      </c>
      <c r="E582" s="31">
        <v>48500</v>
      </c>
      <c r="F582" s="31">
        <v>44500</v>
      </c>
      <c r="G582" s="31">
        <f t="shared" si="23"/>
        <v>-4000</v>
      </c>
    </row>
    <row r="583" spans="1:8" s="62" customFormat="1" ht="21">
      <c r="A583" s="13" t="s">
        <v>235</v>
      </c>
      <c r="B583" s="13"/>
      <c r="C583" s="13"/>
      <c r="D583" s="13"/>
      <c r="E583" s="13">
        <f>SUM(E584)</f>
        <v>425000</v>
      </c>
      <c r="F583" s="13">
        <f>SUM(F584)</f>
        <v>425000</v>
      </c>
      <c r="G583" s="13">
        <f>SUM(G584)</f>
        <v>0</v>
      </c>
      <c r="H583" s="61"/>
    </row>
    <row r="584" spans="1:8" s="64" customFormat="1" ht="21">
      <c r="A584" s="23" t="s">
        <v>67</v>
      </c>
      <c r="B584" s="23"/>
      <c r="C584" s="23"/>
      <c r="D584" s="23"/>
      <c r="E584" s="23">
        <f>SUM(E585,E591,E596,E602,E607)</f>
        <v>425000</v>
      </c>
      <c r="F584" s="23">
        <f>SUM(F585,F591,F596,F602,F607)</f>
        <v>425000</v>
      </c>
      <c r="G584" s="23">
        <f>SUM(G585,G591,G596,G602,G607)</f>
        <v>0</v>
      </c>
      <c r="H584" s="63"/>
    </row>
    <row r="585" spans="1:8" s="26" customFormat="1">
      <c r="A585" s="25" t="s">
        <v>228</v>
      </c>
      <c r="B585" s="25"/>
      <c r="C585" s="27"/>
      <c r="D585" s="25"/>
      <c r="E585" s="28">
        <v>140000</v>
      </c>
      <c r="F585" s="28">
        <v>140000</v>
      </c>
      <c r="G585" s="28">
        <f t="shared" ref="G585:G611" si="24">F585-E585</f>
        <v>0</v>
      </c>
    </row>
    <row r="586" spans="1:8" s="29" customFormat="1">
      <c r="A586" s="29" t="s">
        <v>21</v>
      </c>
      <c r="C586" s="30"/>
      <c r="E586" s="31">
        <v>140000</v>
      </c>
      <c r="F586" s="31">
        <v>140000</v>
      </c>
      <c r="G586" s="31">
        <f t="shared" si="24"/>
        <v>0</v>
      </c>
    </row>
    <row r="587" spans="1:8" s="29" customFormat="1">
      <c r="A587" s="29">
        <v>3</v>
      </c>
      <c r="B587" s="29" t="s">
        <v>69</v>
      </c>
      <c r="C587" s="30" t="s">
        <v>26</v>
      </c>
      <c r="E587" s="31">
        <v>140000</v>
      </c>
      <c r="F587" s="31">
        <v>140000</v>
      </c>
      <c r="G587" s="31">
        <f t="shared" si="24"/>
        <v>0</v>
      </c>
    </row>
    <row r="588" spans="1:8" s="29" customFormat="1">
      <c r="A588" s="29">
        <v>31</v>
      </c>
      <c r="B588" s="29" t="s">
        <v>229</v>
      </c>
      <c r="C588" s="30" t="s">
        <v>26</v>
      </c>
      <c r="E588" s="31">
        <f>SUM(E589,E590)</f>
        <v>140000</v>
      </c>
      <c r="F588" s="31">
        <f>SUM(F589,F590)</f>
        <v>140000</v>
      </c>
      <c r="G588" s="31">
        <f t="shared" si="24"/>
        <v>0</v>
      </c>
    </row>
    <row r="589" spans="1:8" s="29" customFormat="1">
      <c r="A589" s="29">
        <v>311</v>
      </c>
      <c r="B589" s="29" t="s">
        <v>230</v>
      </c>
      <c r="C589" s="30" t="s">
        <v>26</v>
      </c>
      <c r="E589" s="31">
        <v>96000</v>
      </c>
      <c r="F589" s="31">
        <v>96000</v>
      </c>
      <c r="G589" s="31">
        <f t="shared" si="24"/>
        <v>0</v>
      </c>
    </row>
    <row r="590" spans="1:8" s="29" customFormat="1">
      <c r="A590" s="29">
        <v>313</v>
      </c>
      <c r="B590" s="29" t="s">
        <v>231</v>
      </c>
      <c r="C590" s="30" t="s">
        <v>26</v>
      </c>
      <c r="E590" s="31">
        <v>44000</v>
      </c>
      <c r="F590" s="31">
        <v>44000</v>
      </c>
      <c r="G590" s="31">
        <f t="shared" si="24"/>
        <v>0</v>
      </c>
    </row>
    <row r="591" spans="1:8" s="26" customFormat="1">
      <c r="A591" s="25" t="s">
        <v>232</v>
      </c>
      <c r="B591" s="25"/>
      <c r="C591" s="27"/>
      <c r="D591" s="25"/>
      <c r="E591" s="28">
        <v>5000</v>
      </c>
      <c r="F591" s="28">
        <v>5000</v>
      </c>
      <c r="G591" s="28">
        <f t="shared" si="24"/>
        <v>0</v>
      </c>
    </row>
    <row r="592" spans="1:8" s="29" customFormat="1">
      <c r="A592" s="29" t="s">
        <v>21</v>
      </c>
      <c r="C592" s="30"/>
      <c r="E592" s="31">
        <v>5000</v>
      </c>
      <c r="F592" s="31">
        <v>5000</v>
      </c>
      <c r="G592" s="31">
        <f t="shared" si="24"/>
        <v>0</v>
      </c>
    </row>
    <row r="593" spans="1:7" s="29" customFormat="1">
      <c r="A593" s="29">
        <v>3</v>
      </c>
      <c r="B593" s="29" t="s">
        <v>69</v>
      </c>
      <c r="C593" s="30" t="s">
        <v>26</v>
      </c>
      <c r="E593" s="31">
        <v>5000</v>
      </c>
      <c r="F593" s="31">
        <v>5000</v>
      </c>
      <c r="G593" s="31">
        <f t="shared" si="24"/>
        <v>0</v>
      </c>
    </row>
    <row r="594" spans="1:7" s="29" customFormat="1">
      <c r="A594" s="29">
        <v>31</v>
      </c>
      <c r="B594" s="29" t="s">
        <v>229</v>
      </c>
      <c r="C594" s="30" t="s">
        <v>26</v>
      </c>
      <c r="E594" s="31">
        <v>5000</v>
      </c>
      <c r="F594" s="31">
        <v>5000</v>
      </c>
      <c r="G594" s="31">
        <f t="shared" si="24"/>
        <v>0</v>
      </c>
    </row>
    <row r="595" spans="1:7" s="29" customFormat="1">
      <c r="A595" s="29">
        <v>312</v>
      </c>
      <c r="B595" s="29" t="s">
        <v>233</v>
      </c>
      <c r="C595" s="30" t="s">
        <v>26</v>
      </c>
      <c r="E595" s="31">
        <v>5000</v>
      </c>
      <c r="F595" s="31">
        <v>5000</v>
      </c>
      <c r="G595" s="31">
        <f t="shared" si="24"/>
        <v>0</v>
      </c>
    </row>
    <row r="596" spans="1:7" s="26" customFormat="1">
      <c r="A596" s="25" t="s">
        <v>236</v>
      </c>
      <c r="B596" s="25"/>
      <c r="C596" s="27"/>
      <c r="D596" s="25"/>
      <c r="E596" s="28">
        <f>SUM(E598)</f>
        <v>70000</v>
      </c>
      <c r="F596" s="28">
        <f>SUM(F598)</f>
        <v>70000</v>
      </c>
      <c r="G596" s="28">
        <f t="shared" si="24"/>
        <v>0</v>
      </c>
    </row>
    <row r="597" spans="1:7" s="29" customFormat="1" ht="21">
      <c r="A597" s="29" t="s">
        <v>21</v>
      </c>
      <c r="C597" s="30"/>
      <c r="D597" s="35" t="s">
        <v>1</v>
      </c>
      <c r="E597" s="31">
        <v>70000</v>
      </c>
      <c r="F597" s="31">
        <v>70000</v>
      </c>
      <c r="G597" s="31">
        <f t="shared" si="24"/>
        <v>0</v>
      </c>
    </row>
    <row r="598" spans="1:7" s="29" customFormat="1">
      <c r="A598" s="29">
        <v>3</v>
      </c>
      <c r="B598" s="29" t="s">
        <v>69</v>
      </c>
      <c r="C598" s="30" t="s">
        <v>26</v>
      </c>
      <c r="E598" s="31">
        <f>SUM(E599)</f>
        <v>70000</v>
      </c>
      <c r="F598" s="31">
        <v>70000</v>
      </c>
      <c r="G598" s="31">
        <f t="shared" si="24"/>
        <v>0</v>
      </c>
    </row>
    <row r="599" spans="1:7" s="29" customFormat="1">
      <c r="A599" s="29">
        <v>32</v>
      </c>
      <c r="B599" s="29" t="s">
        <v>70</v>
      </c>
      <c r="C599" s="30" t="s">
        <v>26</v>
      </c>
      <c r="E599" s="31">
        <f>SUM(E600:E601)</f>
        <v>70000</v>
      </c>
      <c r="F599" s="31">
        <v>70000</v>
      </c>
      <c r="G599" s="31">
        <f t="shared" si="24"/>
        <v>0</v>
      </c>
    </row>
    <row r="600" spans="1:7" s="29" customFormat="1">
      <c r="A600" s="29">
        <v>322</v>
      </c>
      <c r="B600" s="29" t="s">
        <v>71</v>
      </c>
      <c r="C600" s="30" t="s">
        <v>26</v>
      </c>
      <c r="E600" s="31">
        <v>65000</v>
      </c>
      <c r="F600" s="31">
        <v>65000</v>
      </c>
      <c r="G600" s="31">
        <f t="shared" si="24"/>
        <v>0</v>
      </c>
    </row>
    <row r="601" spans="1:7" s="29" customFormat="1">
      <c r="A601" s="29">
        <v>323</v>
      </c>
      <c r="B601" s="29" t="s">
        <v>33</v>
      </c>
      <c r="C601" s="30" t="s">
        <v>26</v>
      </c>
      <c r="E601" s="31">
        <v>5000</v>
      </c>
      <c r="F601" s="31">
        <v>5000</v>
      </c>
      <c r="G601" s="31">
        <f t="shared" si="24"/>
        <v>0</v>
      </c>
    </row>
    <row r="602" spans="1:7" s="25" customFormat="1">
      <c r="A602" s="25" t="s">
        <v>237</v>
      </c>
      <c r="C602" s="27"/>
      <c r="E602" s="28">
        <f>SUM(E604)</f>
        <v>200000</v>
      </c>
      <c r="F602" s="28">
        <v>200000</v>
      </c>
      <c r="G602" s="28">
        <f t="shared" si="24"/>
        <v>0</v>
      </c>
    </row>
    <row r="603" spans="1:7" s="29" customFormat="1">
      <c r="A603" s="29" t="s">
        <v>21</v>
      </c>
      <c r="C603" s="30"/>
      <c r="D603" s="29" t="s">
        <v>1</v>
      </c>
      <c r="E603" s="31">
        <f>SUM(E604)</f>
        <v>200000</v>
      </c>
      <c r="F603" s="31">
        <v>200000</v>
      </c>
      <c r="G603" s="31">
        <f t="shared" si="24"/>
        <v>0</v>
      </c>
    </row>
    <row r="604" spans="1:7" s="29" customFormat="1">
      <c r="A604" s="29">
        <v>3</v>
      </c>
      <c r="B604" s="29" t="s">
        <v>16</v>
      </c>
      <c r="C604" s="30" t="s">
        <v>26</v>
      </c>
      <c r="E604" s="31">
        <f>SUM(E605)</f>
        <v>200000</v>
      </c>
      <c r="F604" s="31">
        <v>200000</v>
      </c>
      <c r="G604" s="31">
        <f t="shared" si="24"/>
        <v>0</v>
      </c>
    </row>
    <row r="605" spans="1:7" s="29" customFormat="1">
      <c r="A605" s="29">
        <v>32</v>
      </c>
      <c r="B605" s="29" t="s">
        <v>32</v>
      </c>
      <c r="C605" s="30" t="s">
        <v>26</v>
      </c>
      <c r="E605" s="31">
        <f>SUM(E606)</f>
        <v>200000</v>
      </c>
      <c r="F605" s="31">
        <v>200000</v>
      </c>
      <c r="G605" s="31">
        <f t="shared" si="24"/>
        <v>0</v>
      </c>
    </row>
    <row r="606" spans="1:7" s="29" customFormat="1">
      <c r="A606" s="29">
        <v>329</v>
      </c>
      <c r="B606" s="29" t="s">
        <v>28</v>
      </c>
      <c r="C606" s="30" t="s">
        <v>26</v>
      </c>
      <c r="E606" s="31">
        <v>200000</v>
      </c>
      <c r="F606" s="31">
        <v>200000</v>
      </c>
      <c r="G606" s="31">
        <f t="shared" si="24"/>
        <v>0</v>
      </c>
    </row>
    <row r="607" spans="1:7" s="26" customFormat="1">
      <c r="A607" s="25" t="s">
        <v>103</v>
      </c>
      <c r="B607" s="25"/>
      <c r="C607" s="27"/>
      <c r="D607" s="25"/>
      <c r="E607" s="28">
        <f>SUM(E609)</f>
        <v>10000</v>
      </c>
      <c r="F607" s="28">
        <f>SUM(F609)</f>
        <v>10000</v>
      </c>
      <c r="G607" s="28">
        <f t="shared" si="24"/>
        <v>0</v>
      </c>
    </row>
    <row r="608" spans="1:7" s="29" customFormat="1" ht="21">
      <c r="A608" s="29" t="s">
        <v>104</v>
      </c>
      <c r="B608" s="53"/>
      <c r="C608" s="54"/>
      <c r="D608" s="35" t="s">
        <v>1</v>
      </c>
      <c r="E608" s="31">
        <v>10000</v>
      </c>
      <c r="F608" s="31">
        <v>10000</v>
      </c>
      <c r="G608" s="31">
        <f t="shared" si="24"/>
        <v>0</v>
      </c>
    </row>
    <row r="609" spans="1:7" s="29" customFormat="1">
      <c r="A609" s="29">
        <v>4</v>
      </c>
      <c r="B609" s="29" t="s">
        <v>36</v>
      </c>
      <c r="C609" s="30" t="s">
        <v>26</v>
      </c>
      <c r="E609" s="31">
        <v>10000</v>
      </c>
      <c r="F609" s="31">
        <v>10000</v>
      </c>
      <c r="G609" s="31">
        <f t="shared" si="24"/>
        <v>0</v>
      </c>
    </row>
    <row r="610" spans="1:7" s="29" customFormat="1">
      <c r="A610" s="29">
        <v>42</v>
      </c>
      <c r="B610" s="29" t="s">
        <v>42</v>
      </c>
      <c r="C610" s="30" t="s">
        <v>26</v>
      </c>
      <c r="E610" s="31">
        <v>10000</v>
      </c>
      <c r="F610" s="31">
        <v>10000</v>
      </c>
      <c r="G610" s="31">
        <f t="shared" si="24"/>
        <v>0</v>
      </c>
    </row>
    <row r="611" spans="1:7" s="29" customFormat="1">
      <c r="A611" s="29">
        <v>422</v>
      </c>
      <c r="B611" s="29" t="s">
        <v>105</v>
      </c>
      <c r="C611" s="30" t="s">
        <v>26</v>
      </c>
      <c r="E611" s="31">
        <v>10000</v>
      </c>
      <c r="F611" s="31">
        <v>10000</v>
      </c>
      <c r="G611" s="31">
        <f t="shared" si="24"/>
        <v>0</v>
      </c>
    </row>
  </sheetData>
  <mergeCells count="3">
    <mergeCell ref="A35:D35"/>
    <mergeCell ref="A67:C67"/>
    <mergeCell ref="A376:B376"/>
  </mergeCells>
  <pageMargins left="0.15972222222222199" right="0.15972222222222199" top="0.32222222222222202" bottom="0.27361111111111103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LibreOffice/6.2.4.2$Windows_X86_64 LibreOffice_project/2412653d852ce75f65fbfa83fb7e7b669a126d64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01b 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KASAX</cp:lastModifiedBy>
  <cp:revision>7</cp:revision>
  <cp:lastPrinted>2022-01-26T14:00:31Z</cp:lastPrinted>
  <dcterms:created xsi:type="dcterms:W3CDTF">2021-01-05T08:11:31Z</dcterms:created>
  <dcterms:modified xsi:type="dcterms:W3CDTF">2022-01-26T14:01:44Z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