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tabRatio="500"/>
  </bookViews>
  <sheets>
    <sheet name="List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/>
  <c r="G45" s="1"/>
  <c r="E43"/>
  <c r="G43" s="1"/>
  <c r="E12"/>
  <c r="F12" s="1"/>
  <c r="E11"/>
  <c r="F11" s="1"/>
  <c r="C10"/>
  <c r="C11"/>
  <c r="C12"/>
  <c r="C15"/>
  <c r="C16"/>
  <c r="C17"/>
  <c r="C19"/>
  <c r="C20"/>
  <c r="C22"/>
  <c r="C23"/>
  <c r="C24"/>
  <c r="C25"/>
  <c r="C26"/>
  <c r="C27"/>
  <c r="C28"/>
  <c r="C29"/>
  <c r="C30"/>
  <c r="C31"/>
  <c r="C32"/>
  <c r="C33"/>
  <c r="C35"/>
  <c r="C36"/>
  <c r="C37"/>
  <c r="C38"/>
  <c r="C39"/>
  <c r="C40"/>
  <c r="C41"/>
  <c r="C42"/>
  <c r="C43"/>
  <c r="C44"/>
  <c r="C45"/>
  <c r="C46"/>
  <c r="C47"/>
  <c r="C48"/>
  <c r="C9"/>
  <c r="G15"/>
  <c r="G16"/>
  <c r="G19"/>
  <c r="G20"/>
  <c r="G22"/>
  <c r="G23"/>
  <c r="G24"/>
  <c r="G25"/>
  <c r="G26"/>
  <c r="G27"/>
  <c r="G28"/>
  <c r="G29"/>
  <c r="G30"/>
  <c r="G31"/>
  <c r="G32"/>
  <c r="G33"/>
  <c r="G35"/>
  <c r="G36"/>
  <c r="G37"/>
  <c r="G38"/>
  <c r="G39"/>
  <c r="G40"/>
  <c r="G41"/>
  <c r="G42"/>
  <c r="G44"/>
  <c r="G46"/>
  <c r="G47"/>
  <c r="G48"/>
  <c r="G12"/>
  <c r="G9"/>
  <c r="F36"/>
  <c r="F37"/>
  <c r="F38"/>
  <c r="F39"/>
  <c r="F40"/>
  <c r="F41"/>
  <c r="F42"/>
  <c r="F43"/>
  <c r="F44"/>
  <c r="F45"/>
  <c r="F46"/>
  <c r="F47"/>
  <c r="F48"/>
  <c r="F10"/>
  <c r="F15"/>
  <c r="F16"/>
  <c r="F19"/>
  <c r="F20"/>
  <c r="F22"/>
  <c r="F23"/>
  <c r="F24"/>
  <c r="F25"/>
  <c r="F26"/>
  <c r="F27"/>
  <c r="F28"/>
  <c r="F29"/>
  <c r="F30"/>
  <c r="F31"/>
  <c r="F32"/>
  <c r="F33"/>
  <c r="F35"/>
  <c r="F9"/>
  <c r="E17"/>
  <c r="G17" s="1"/>
  <c r="D13"/>
  <c r="C13" s="1"/>
  <c r="G11" l="1"/>
  <c r="E13"/>
  <c r="F13" s="1"/>
  <c r="F17"/>
  <c r="G13" l="1"/>
</calcChain>
</file>

<file path=xl/sharedStrings.xml><?xml version="1.0" encoding="utf-8"?>
<sst xmlns="http://schemas.openxmlformats.org/spreadsheetml/2006/main" count="106" uniqueCount="75">
  <si>
    <t>OPĆINA MIHOVLJAN</t>
  </si>
  <si>
    <t xml:space="preserve">    </t>
  </si>
  <si>
    <t>Račun</t>
  </si>
  <si>
    <t>Opis računa</t>
  </si>
  <si>
    <t xml:space="preserve">              3</t>
  </si>
  <si>
    <t>A. RACUN PRIHODA I RASHODA</t>
  </si>
  <si>
    <t>6</t>
  </si>
  <si>
    <t>Prihodi poslovanja</t>
  </si>
  <si>
    <t xml:space="preserve">Prihod od prodaje nefinancijske imovine </t>
  </si>
  <si>
    <t>3</t>
  </si>
  <si>
    <t>Rashodi poslovanja</t>
  </si>
  <si>
    <t>4</t>
  </si>
  <si>
    <t>Rashodi za nabavu nefinancijske imovine</t>
  </si>
  <si>
    <t>RAZLIKA - MANJAK</t>
  </si>
  <si>
    <t>B. RAČUN ZADUŽIVANJA/FINANCIRANJA</t>
  </si>
  <si>
    <t xml:space="preserve"> </t>
  </si>
  <si>
    <t>8</t>
  </si>
  <si>
    <t>Primici od financijske imovine i zaduživanja</t>
  </si>
  <si>
    <t>5</t>
  </si>
  <si>
    <t>Izdaci za financijsku imovinu i otplate zajmova</t>
  </si>
  <si>
    <t>NETO ZADUZIVANJE-FINANCIRANJE</t>
  </si>
  <si>
    <t>C. RASPOLOZIVA SREDSTVA IZ PRETHODNIH GODINA(VISAK PRIHODA I REZERVIRANJA)</t>
  </si>
  <si>
    <t>9</t>
  </si>
  <si>
    <t>Vlastiti izvori</t>
  </si>
  <si>
    <t>VISAK/MANJAK + NETO ZADUZIVANJA/FINANCIRANJA+RASPOLOZIVA SREDSTVA IZ PRETHODNIH</t>
  </si>
  <si>
    <t>UKUPNO PRIHODI</t>
  </si>
  <si>
    <t>PRIHODI POSLOVANJA</t>
  </si>
  <si>
    <t>61</t>
  </si>
  <si>
    <t>PRIHODI OD POREZA</t>
  </si>
  <si>
    <t>63</t>
  </si>
  <si>
    <t>POMOĆI IZ INOZEMSTVA I OD SUBJEKATA UNUTAR OPĆEG PRORAČUNA</t>
  </si>
  <si>
    <t>64</t>
  </si>
  <si>
    <t>PRIHODI OD IMOVINE</t>
  </si>
  <si>
    <t>65</t>
  </si>
  <si>
    <t>PRIHODI OD PRODAJE ROBA I USLUGA</t>
  </si>
  <si>
    <t>66</t>
  </si>
  <si>
    <t>OSTALI PRIHODI</t>
  </si>
  <si>
    <t>68</t>
  </si>
  <si>
    <t>KAZNE,UPRAVNE MJERE I OSTALI PRIHODI</t>
  </si>
  <si>
    <t>PRIMICI OD ZAUŽIVANJA</t>
  </si>
  <si>
    <t>84</t>
  </si>
  <si>
    <t>PRIMICI OD ZADUŽIVANJA</t>
  </si>
  <si>
    <t>VLASTITI IZVORI</t>
  </si>
  <si>
    <t>92</t>
  </si>
  <si>
    <t>PRIJENOS SREDSTAVA IZ PROŠLOG RAZDOBLJA</t>
  </si>
  <si>
    <t>UKUPNO RASHODI</t>
  </si>
  <si>
    <t>RASHODI POSLOVANJA</t>
  </si>
  <si>
    <t>31</t>
  </si>
  <si>
    <t>RASHODI ZA ZAPOSLENE</t>
  </si>
  <si>
    <t>32</t>
  </si>
  <si>
    <t>MATERIJALNI RASHODI</t>
  </si>
  <si>
    <t>34</t>
  </si>
  <si>
    <t>FINANCIJSKI RASHODI</t>
  </si>
  <si>
    <t>35</t>
  </si>
  <si>
    <t>SUBVENCIJE</t>
  </si>
  <si>
    <t>36</t>
  </si>
  <si>
    <t>POTPORE</t>
  </si>
  <si>
    <t>37</t>
  </si>
  <si>
    <t>NAKNADE GRAĐANIMA I KUĆANSTVIMA</t>
  </si>
  <si>
    <t>38</t>
  </si>
  <si>
    <t>DONACIJE I OSTALI RASHODI</t>
  </si>
  <si>
    <t>RASHODI ZA NABAVU NEFINANCIJSKE IMOVINE</t>
  </si>
  <si>
    <t>41</t>
  </si>
  <si>
    <t>RASHODI ZA NABAVU NEPROIZVODNE IMOVINE</t>
  </si>
  <si>
    <t>42</t>
  </si>
  <si>
    <t>RASHODI ZA NABAVU PROIZVEDENE DUGOTRAJNE IMOVINE</t>
  </si>
  <si>
    <t>IZDACI ZA FINANCIJSKU IMOVINU I OTPLATE KREDITA</t>
  </si>
  <si>
    <t>54</t>
  </si>
  <si>
    <t>IZDACI ZA OTPLATU GLAVNICE PRIMLJENIH KREDITA</t>
  </si>
  <si>
    <t>I. IZMJENE I DOPUNE PRORAČUNA ZA 2023. I PROJEKCIJA ZA 2024. I 2025. GODINU PO EKONOMSKOJ KLASIFIKACIJI</t>
  </si>
  <si>
    <t>Razlika</t>
  </si>
  <si>
    <t xml:space="preserve">  Index 4/3</t>
  </si>
  <si>
    <t>I. izmjene i dopune (EUR)</t>
  </si>
  <si>
    <t>Izvorni plan (EUR)</t>
  </si>
  <si>
    <t>Izvorni plan (kn)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</si>
</sst>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0" xfId="0" applyNumberFormat="1"/>
    <xf numFmtId="1" fontId="1" fillId="0" borderId="0" xfId="0" applyNumberFormat="1" applyFont="1"/>
    <xf numFmtId="2" fontId="0" fillId="0" borderId="0" xfId="0" applyNumberFormat="1"/>
    <xf numFmtId="2" fontId="1" fillId="0" borderId="0" xfId="0" applyNumberFormat="1" applyFont="1"/>
    <xf numFmtId="2" fontId="2" fillId="0" borderId="0" xfId="0" applyNumberFormat="1" applyFont="1"/>
    <xf numFmtId="1" fontId="2" fillId="0" borderId="0" xfId="0" applyNumberFormat="1" applyFont="1"/>
    <xf numFmtId="0" fontId="2" fillId="0" borderId="0" xfId="0" applyFont="1"/>
    <xf numFmtId="4" fontId="0" fillId="0" borderId="0" xfId="0" applyNumberFormat="1"/>
    <xf numFmtId="1" fontId="0" fillId="0" borderId="0" xfId="0" applyNumberFormat="1" applyAlignment="1">
      <alignment horizontal="left"/>
    </xf>
    <xf numFmtId="4" fontId="2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</cellXfs>
  <cellStyles count="1"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2"/>
  <sheetViews>
    <sheetView tabSelected="1" workbookViewId="0">
      <selection activeCell="B36" sqref="B36"/>
    </sheetView>
  </sheetViews>
  <sheetFormatPr defaultColWidth="8.5703125" defaultRowHeight="15"/>
  <cols>
    <col min="1" max="1" width="7.140625" customWidth="1"/>
    <col min="2" max="2" width="72.140625" customWidth="1"/>
    <col min="3" max="3" width="13.140625" customWidth="1"/>
    <col min="4" max="5" width="15.42578125" customWidth="1"/>
    <col min="6" max="6" width="13.5703125" customWidth="1"/>
    <col min="7" max="7" width="10.28515625" customWidth="1"/>
  </cols>
  <sheetData>
    <row r="1" spans="1:8" ht="15.75">
      <c r="A1" s="1"/>
      <c r="B1" s="2" t="s">
        <v>0</v>
      </c>
      <c r="C1" s="2"/>
      <c r="D1" s="3"/>
      <c r="E1" s="3"/>
      <c r="F1" s="3"/>
      <c r="G1" s="3"/>
    </row>
    <row r="2" spans="1:8">
      <c r="A2" s="1"/>
      <c r="B2" s="1"/>
      <c r="C2" s="1"/>
      <c r="D2" s="3"/>
      <c r="E2" s="3"/>
      <c r="F2" s="3"/>
      <c r="G2" s="3"/>
    </row>
    <row r="3" spans="1:8" ht="15.75">
      <c r="A3" s="1"/>
      <c r="B3" s="2" t="s">
        <v>69</v>
      </c>
      <c r="C3" s="2"/>
      <c r="D3" s="4"/>
      <c r="E3" s="4"/>
      <c r="F3" s="5"/>
      <c r="G3" s="3"/>
    </row>
    <row r="4" spans="1:8">
      <c r="A4" s="1"/>
      <c r="B4" s="1"/>
      <c r="C4" s="1"/>
      <c r="D4" s="3"/>
      <c r="E4" s="3"/>
      <c r="F4" s="3"/>
      <c r="G4" s="3"/>
    </row>
    <row r="5" spans="1:8">
      <c r="A5" s="1"/>
      <c r="B5" s="1"/>
      <c r="C5" s="1"/>
      <c r="D5" s="3" t="s">
        <v>1</v>
      </c>
      <c r="E5" s="3"/>
      <c r="F5" s="3"/>
      <c r="G5" s="3"/>
    </row>
    <row r="6" spans="1:8" ht="30">
      <c r="A6" s="14" t="s">
        <v>2</v>
      </c>
      <c r="B6" s="14" t="s">
        <v>3</v>
      </c>
      <c r="C6" s="13" t="s">
        <v>74</v>
      </c>
      <c r="D6" s="13" t="s">
        <v>73</v>
      </c>
      <c r="E6" s="13" t="s">
        <v>72</v>
      </c>
      <c r="F6" s="15" t="s">
        <v>70</v>
      </c>
      <c r="G6" s="15" t="s">
        <v>71</v>
      </c>
      <c r="H6" s="7"/>
    </row>
    <row r="7" spans="1:8">
      <c r="A7" s="12">
        <v>1</v>
      </c>
      <c r="B7" s="11">
        <v>2</v>
      </c>
      <c r="C7" s="11"/>
      <c r="D7" s="12" t="s">
        <v>4</v>
      </c>
      <c r="E7" s="11" t="s">
        <v>11</v>
      </c>
      <c r="F7" s="11" t="s">
        <v>18</v>
      </c>
      <c r="G7" s="12"/>
    </row>
    <row r="8" spans="1:8">
      <c r="A8" s="1"/>
      <c r="B8" s="6" t="s">
        <v>5</v>
      </c>
      <c r="C8" s="6"/>
      <c r="D8" s="3"/>
      <c r="E8" s="3"/>
      <c r="F8" s="3"/>
      <c r="G8" s="3"/>
    </row>
    <row r="9" spans="1:8">
      <c r="A9" s="1" t="s">
        <v>6</v>
      </c>
      <c r="B9" s="1" t="s">
        <v>7</v>
      </c>
      <c r="C9" s="8">
        <f>D9*7.5345</f>
        <v>13290858</v>
      </c>
      <c r="D9" s="8">
        <v>1764000</v>
      </c>
      <c r="E9" s="8">
        <v>2491746.16</v>
      </c>
      <c r="F9" s="8">
        <f>E9-D9</f>
        <v>727746.16000000015</v>
      </c>
      <c r="G9" s="3">
        <f>E9/D9</f>
        <v>1.4125545124716554</v>
      </c>
    </row>
    <row r="10" spans="1:8">
      <c r="A10" s="9">
        <v>7</v>
      </c>
      <c r="B10" s="1" t="s">
        <v>8</v>
      </c>
      <c r="C10" s="8">
        <f t="shared" ref="C10:C48" si="0">D10*7.5345</f>
        <v>0</v>
      </c>
      <c r="D10" s="8">
        <v>0</v>
      </c>
      <c r="E10" s="8">
        <v>28000</v>
      </c>
      <c r="F10" s="8">
        <f t="shared" ref="F10:F48" si="1">E10-D10</f>
        <v>28000</v>
      </c>
      <c r="G10" s="3">
        <v>28000</v>
      </c>
    </row>
    <row r="11" spans="1:8">
      <c r="A11" s="1" t="s">
        <v>9</v>
      </c>
      <c r="B11" s="1" t="s">
        <v>10</v>
      </c>
      <c r="C11" s="8">
        <f t="shared" si="0"/>
        <v>6218511.6499999994</v>
      </c>
      <c r="D11" s="8">
        <v>825338.33034707</v>
      </c>
      <c r="E11" s="8">
        <f>893979.58-16000</f>
        <v>877979.58</v>
      </c>
      <c r="F11" s="8">
        <f t="shared" si="1"/>
        <v>52641.249652929953</v>
      </c>
      <c r="G11" s="3">
        <f t="shared" ref="G11:G48" si="2">E11/D11</f>
        <v>1.0637814187435028</v>
      </c>
    </row>
    <row r="12" spans="1:8">
      <c r="A12" s="1" t="s">
        <v>11</v>
      </c>
      <c r="B12" s="1" t="s">
        <v>12</v>
      </c>
      <c r="C12" s="8">
        <f t="shared" si="0"/>
        <v>14328088.350000035</v>
      </c>
      <c r="D12" s="8">
        <v>1901664.1250248901</v>
      </c>
      <c r="E12" s="8">
        <f>2568623.5+16000</f>
        <v>2584623.5</v>
      </c>
      <c r="F12" s="8">
        <f t="shared" si="1"/>
        <v>682959.37497510994</v>
      </c>
      <c r="G12" s="3">
        <f t="shared" si="2"/>
        <v>1.3591377499253035</v>
      </c>
    </row>
    <row r="13" spans="1:8" s="7" customFormat="1">
      <c r="A13" s="6"/>
      <c r="B13" s="6" t="s">
        <v>13</v>
      </c>
      <c r="C13" s="10">
        <f t="shared" si="0"/>
        <v>-7255742.0000000335</v>
      </c>
      <c r="D13" s="10">
        <f>D9+D10-D11-D12</f>
        <v>-963002.45537196007</v>
      </c>
      <c r="E13" s="10">
        <f>E9+E10-E11-E12</f>
        <v>-942856.91999999993</v>
      </c>
      <c r="F13" s="10">
        <f t="shared" si="1"/>
        <v>20145.535371960141</v>
      </c>
      <c r="G13" s="5">
        <f t="shared" si="2"/>
        <v>0.9790804942816278</v>
      </c>
    </row>
    <row r="14" spans="1:8" s="7" customFormat="1">
      <c r="A14" s="6"/>
      <c r="B14" s="6" t="s">
        <v>14</v>
      </c>
      <c r="C14" s="10"/>
      <c r="D14" s="10"/>
      <c r="E14" s="10"/>
      <c r="F14" s="10"/>
      <c r="G14" s="5"/>
    </row>
    <row r="15" spans="1:8">
      <c r="A15" s="1" t="s">
        <v>16</v>
      </c>
      <c r="B15" s="1" t="s">
        <v>17</v>
      </c>
      <c r="C15" s="8">
        <f t="shared" si="0"/>
        <v>6298842</v>
      </c>
      <c r="D15" s="8">
        <v>836000</v>
      </c>
      <c r="E15" s="8">
        <v>1286000</v>
      </c>
      <c r="F15" s="8">
        <f t="shared" si="1"/>
        <v>450000</v>
      </c>
      <c r="G15" s="3">
        <f t="shared" si="2"/>
        <v>1.5382775119617225</v>
      </c>
    </row>
    <row r="16" spans="1:8">
      <c r="A16" s="1" t="s">
        <v>18</v>
      </c>
      <c r="B16" s="1" t="s">
        <v>19</v>
      </c>
      <c r="C16" s="8">
        <f t="shared" si="0"/>
        <v>549999.99999999977</v>
      </c>
      <c r="D16" s="8">
        <v>72997.544628044299</v>
      </c>
      <c r="E16" s="8">
        <v>487396.92</v>
      </c>
      <c r="F16" s="8">
        <f t="shared" si="1"/>
        <v>414399.37537195568</v>
      </c>
      <c r="G16" s="3">
        <f t="shared" si="2"/>
        <v>6.6768947158909118</v>
      </c>
    </row>
    <row r="17" spans="1:7" s="7" customFormat="1">
      <c r="A17" s="6"/>
      <c r="B17" s="6" t="s">
        <v>20</v>
      </c>
      <c r="C17" s="10">
        <f t="shared" si="0"/>
        <v>5748842.0000000028</v>
      </c>
      <c r="D17" s="10">
        <v>763002.45537195599</v>
      </c>
      <c r="E17" s="10">
        <f>E15-E16</f>
        <v>798603.08000000007</v>
      </c>
      <c r="F17" s="10">
        <f t="shared" si="1"/>
        <v>35600.624628044083</v>
      </c>
      <c r="G17" s="5">
        <f t="shared" si="2"/>
        <v>1.0466585977245502</v>
      </c>
    </row>
    <row r="18" spans="1:7" s="7" customFormat="1">
      <c r="A18" s="6"/>
      <c r="B18" s="6" t="s">
        <v>21</v>
      </c>
      <c r="C18" s="10"/>
      <c r="D18" s="10"/>
      <c r="E18" s="10"/>
      <c r="F18" s="10"/>
      <c r="G18" s="5"/>
    </row>
    <row r="19" spans="1:7">
      <c r="A19" s="1" t="s">
        <v>22</v>
      </c>
      <c r="B19" s="1" t="s">
        <v>23</v>
      </c>
      <c r="C19" s="8">
        <f t="shared" si="0"/>
        <v>1506900</v>
      </c>
      <c r="D19" s="8">
        <v>200000</v>
      </c>
      <c r="E19" s="8">
        <v>144253.84</v>
      </c>
      <c r="F19" s="8">
        <f t="shared" si="1"/>
        <v>-55746.16</v>
      </c>
      <c r="G19" s="3">
        <f t="shared" si="2"/>
        <v>0.72126919999999994</v>
      </c>
    </row>
    <row r="20" spans="1:7" s="7" customFormat="1">
      <c r="A20" s="6"/>
      <c r="B20" s="6" t="s">
        <v>24</v>
      </c>
      <c r="C20" s="10">
        <f t="shared" si="0"/>
        <v>1506900</v>
      </c>
      <c r="D20" s="10">
        <v>200000</v>
      </c>
      <c r="E20" s="10">
        <v>144253.84</v>
      </c>
      <c r="F20" s="10">
        <f t="shared" si="1"/>
        <v>-55746.16</v>
      </c>
      <c r="G20" s="5">
        <f t="shared" si="2"/>
        <v>0.72126919999999994</v>
      </c>
    </row>
    <row r="21" spans="1:7">
      <c r="A21" s="1"/>
      <c r="B21" s="1"/>
      <c r="C21" s="8"/>
      <c r="D21" s="8"/>
      <c r="E21" s="8"/>
      <c r="F21" s="8"/>
      <c r="G21" s="3"/>
    </row>
    <row r="22" spans="1:7" s="7" customFormat="1">
      <c r="A22" s="6"/>
      <c r="B22" s="6" t="s">
        <v>25</v>
      </c>
      <c r="C22" s="10">
        <f t="shared" si="0"/>
        <v>21096600</v>
      </c>
      <c r="D22" s="10">
        <v>2800000</v>
      </c>
      <c r="E22" s="10">
        <v>3950000</v>
      </c>
      <c r="F22" s="10">
        <f t="shared" si="1"/>
        <v>1150000</v>
      </c>
      <c r="G22" s="5">
        <f t="shared" si="2"/>
        <v>1.4107142857142858</v>
      </c>
    </row>
    <row r="23" spans="1:7">
      <c r="A23" s="1" t="s">
        <v>6</v>
      </c>
      <c r="B23" s="1" t="s">
        <v>26</v>
      </c>
      <c r="C23" s="8">
        <f t="shared" si="0"/>
        <v>13290858</v>
      </c>
      <c r="D23" s="8">
        <v>1764000</v>
      </c>
      <c r="E23" s="8">
        <v>2491746.16</v>
      </c>
      <c r="F23" s="8">
        <f t="shared" si="1"/>
        <v>727746.16000000015</v>
      </c>
      <c r="G23" s="3">
        <f t="shared" si="2"/>
        <v>1.4125545124716554</v>
      </c>
    </row>
    <row r="24" spans="1:7">
      <c r="A24" s="1" t="s">
        <v>27</v>
      </c>
      <c r="B24" s="1" t="s">
        <v>28</v>
      </c>
      <c r="C24" s="8">
        <f t="shared" si="0"/>
        <v>3277700.0000000014</v>
      </c>
      <c r="D24" s="8">
        <v>435025.54914061999</v>
      </c>
      <c r="E24" s="8">
        <v>525416.88</v>
      </c>
      <c r="F24" s="8">
        <f t="shared" si="1"/>
        <v>90391.330859380018</v>
      </c>
      <c r="G24" s="3">
        <f t="shared" si="2"/>
        <v>1.2077839589834329</v>
      </c>
    </row>
    <row r="25" spans="1:7">
      <c r="A25" s="1" t="s">
        <v>29</v>
      </c>
      <c r="B25" s="1" t="s">
        <v>30</v>
      </c>
      <c r="C25" s="8">
        <f t="shared" si="0"/>
        <v>8487839.8000000156</v>
      </c>
      <c r="D25" s="8">
        <v>1126529.93562944</v>
      </c>
      <c r="E25" s="8">
        <v>1758945.39</v>
      </c>
      <c r="F25" s="8">
        <f t="shared" si="1"/>
        <v>632415.45437055989</v>
      </c>
      <c r="G25" s="3">
        <f t="shared" si="2"/>
        <v>1.5613836209485215</v>
      </c>
    </row>
    <row r="26" spans="1:7">
      <c r="A26" s="1" t="s">
        <v>31</v>
      </c>
      <c r="B26" s="1" t="s">
        <v>32</v>
      </c>
      <c r="C26" s="8">
        <f t="shared" si="0"/>
        <v>168507.52999999962</v>
      </c>
      <c r="D26" s="8">
        <v>22364.792620611799</v>
      </c>
      <c r="E26" s="8">
        <v>25623.61</v>
      </c>
      <c r="F26" s="8">
        <f t="shared" si="1"/>
        <v>3258.8173793882015</v>
      </c>
      <c r="G26" s="3">
        <f t="shared" si="2"/>
        <v>1.1457119426354445</v>
      </c>
    </row>
    <row r="27" spans="1:7">
      <c r="A27" s="1" t="s">
        <v>33</v>
      </c>
      <c r="B27" s="1" t="s">
        <v>34</v>
      </c>
      <c r="C27" s="8">
        <f t="shared" si="0"/>
        <v>1183810.6699999995</v>
      </c>
      <c r="D27" s="8">
        <v>157118.67675360001</v>
      </c>
      <c r="E27" s="8">
        <v>158799.24</v>
      </c>
      <c r="F27" s="8">
        <f t="shared" si="1"/>
        <v>1680.5632463999791</v>
      </c>
      <c r="G27" s="3">
        <f t="shared" si="2"/>
        <v>1.0106961392567957</v>
      </c>
    </row>
    <row r="28" spans="1:7">
      <c r="A28" s="1" t="s">
        <v>35</v>
      </c>
      <c r="B28" s="1" t="s">
        <v>36</v>
      </c>
      <c r="C28" s="8">
        <f t="shared" si="0"/>
        <v>157999.99999999988</v>
      </c>
      <c r="D28" s="8">
        <v>20970.2037295109</v>
      </c>
      <c r="E28" s="8">
        <v>20970.2</v>
      </c>
      <c r="F28" s="8">
        <f t="shared" si="1"/>
        <v>-3.7295108995749615E-3</v>
      </c>
      <c r="G28" s="3">
        <f t="shared" si="2"/>
        <v>0.99999982215189953</v>
      </c>
    </row>
    <row r="29" spans="1:7">
      <c r="A29" s="1" t="s">
        <v>37</v>
      </c>
      <c r="B29" s="1" t="s">
        <v>38</v>
      </c>
      <c r="C29" s="8">
        <f t="shared" si="0"/>
        <v>14999.999999999995</v>
      </c>
      <c r="D29" s="8">
        <v>1990.8421262193899</v>
      </c>
      <c r="E29" s="8">
        <v>1990.84</v>
      </c>
      <c r="F29" s="8">
        <f t="shared" si="1"/>
        <v>-2.1262193899929116E-3</v>
      </c>
      <c r="G29" s="3">
        <f t="shared" si="2"/>
        <v>0.99999893200000045</v>
      </c>
    </row>
    <row r="30" spans="1:7">
      <c r="A30" s="1" t="s">
        <v>16</v>
      </c>
      <c r="B30" s="1" t="s">
        <v>39</v>
      </c>
      <c r="C30" s="8">
        <f t="shared" si="0"/>
        <v>6298842</v>
      </c>
      <c r="D30" s="8">
        <v>836000</v>
      </c>
      <c r="E30" s="8">
        <v>1286000</v>
      </c>
      <c r="F30" s="8">
        <f t="shared" si="1"/>
        <v>450000</v>
      </c>
      <c r="G30" s="3">
        <f t="shared" si="2"/>
        <v>1.5382775119617225</v>
      </c>
    </row>
    <row r="31" spans="1:7">
      <c r="A31" s="1" t="s">
        <v>40</v>
      </c>
      <c r="B31" s="1" t="s">
        <v>41</v>
      </c>
      <c r="C31" s="8">
        <f t="shared" si="0"/>
        <v>6298842</v>
      </c>
      <c r="D31" s="8">
        <v>836000</v>
      </c>
      <c r="E31" s="8">
        <v>1286000</v>
      </c>
      <c r="F31" s="8">
        <f t="shared" si="1"/>
        <v>450000</v>
      </c>
      <c r="G31" s="3">
        <f t="shared" si="2"/>
        <v>1.5382775119617225</v>
      </c>
    </row>
    <row r="32" spans="1:7">
      <c r="A32" s="1" t="s">
        <v>22</v>
      </c>
      <c r="B32" s="1" t="s">
        <v>42</v>
      </c>
      <c r="C32" s="8">
        <f t="shared" si="0"/>
        <v>1506900</v>
      </c>
      <c r="D32" s="8">
        <v>200000</v>
      </c>
      <c r="E32" s="8">
        <v>144253.84</v>
      </c>
      <c r="F32" s="8">
        <f t="shared" si="1"/>
        <v>-55746.16</v>
      </c>
      <c r="G32" s="3">
        <f t="shared" si="2"/>
        <v>0.72126919999999994</v>
      </c>
    </row>
    <row r="33" spans="1:7">
      <c r="A33" s="1" t="s">
        <v>43</v>
      </c>
      <c r="B33" s="1" t="s">
        <v>44</v>
      </c>
      <c r="C33" s="8">
        <f t="shared" si="0"/>
        <v>1506900</v>
      </c>
      <c r="D33" s="8">
        <v>200000</v>
      </c>
      <c r="E33" s="8">
        <v>144253.84</v>
      </c>
      <c r="F33" s="8">
        <f t="shared" si="1"/>
        <v>-55746.16</v>
      </c>
      <c r="G33" s="3">
        <f t="shared" si="2"/>
        <v>0.72126919999999994</v>
      </c>
    </row>
    <row r="34" spans="1:7">
      <c r="A34" s="1"/>
      <c r="B34" s="1"/>
      <c r="C34" s="8"/>
      <c r="D34" s="8"/>
      <c r="E34" s="8"/>
      <c r="F34" s="8"/>
      <c r="G34" s="3"/>
    </row>
    <row r="35" spans="1:7" s="7" customFormat="1">
      <c r="A35" s="6"/>
      <c r="B35" s="6" t="s">
        <v>45</v>
      </c>
      <c r="C35" s="10">
        <f t="shared" si="0"/>
        <v>21096600</v>
      </c>
      <c r="D35" s="10">
        <v>2800000</v>
      </c>
      <c r="E35" s="10">
        <v>3950000</v>
      </c>
      <c r="F35" s="10">
        <f t="shared" si="1"/>
        <v>1150000</v>
      </c>
      <c r="G35" s="5">
        <f t="shared" si="2"/>
        <v>1.4107142857142858</v>
      </c>
    </row>
    <row r="36" spans="1:7">
      <c r="A36" s="1" t="s">
        <v>9</v>
      </c>
      <c r="B36" s="1" t="s">
        <v>46</v>
      </c>
      <c r="C36" s="8">
        <f t="shared" si="0"/>
        <v>6218511.6499999994</v>
      </c>
      <c r="D36" s="8">
        <v>825338.33034707</v>
      </c>
      <c r="E36" s="8">
        <v>877979.58</v>
      </c>
      <c r="F36" s="8">
        <f t="shared" si="1"/>
        <v>52641.249652929953</v>
      </c>
      <c r="G36" s="3">
        <f t="shared" si="2"/>
        <v>1.0637814187435028</v>
      </c>
    </row>
    <row r="37" spans="1:7">
      <c r="A37" s="1" t="s">
        <v>47</v>
      </c>
      <c r="B37" s="1" t="s">
        <v>48</v>
      </c>
      <c r="C37" s="8">
        <f t="shared" si="0"/>
        <v>1825717.7499999991</v>
      </c>
      <c r="D37" s="8">
        <v>242314.387152432</v>
      </c>
      <c r="E37" s="8">
        <v>242996.32</v>
      </c>
      <c r="F37" s="8">
        <f t="shared" si="1"/>
        <v>681.93284756800858</v>
      </c>
      <c r="G37" s="3">
        <f t="shared" si="2"/>
        <v>1.0028142482812588</v>
      </c>
    </row>
    <row r="38" spans="1:7">
      <c r="A38" s="1" t="s">
        <v>49</v>
      </c>
      <c r="B38" s="1" t="s">
        <v>50</v>
      </c>
      <c r="C38" s="8">
        <f t="shared" si="0"/>
        <v>3201315.6699999981</v>
      </c>
      <c r="D38" s="8">
        <v>424887.60634414997</v>
      </c>
      <c r="E38" s="8">
        <v>446560.28</v>
      </c>
      <c r="F38" s="8">
        <f t="shared" si="1"/>
        <v>21672.673655850056</v>
      </c>
      <c r="G38" s="3">
        <f t="shared" si="2"/>
        <v>1.0510080156075337</v>
      </c>
    </row>
    <row r="39" spans="1:7">
      <c r="A39" s="1" t="s">
        <v>51</v>
      </c>
      <c r="B39" s="1" t="s">
        <v>52</v>
      </c>
      <c r="C39" s="8">
        <f t="shared" si="0"/>
        <v>106528.22999999986</v>
      </c>
      <c r="D39" s="8">
        <v>14138.7258610392</v>
      </c>
      <c r="E39" s="8">
        <v>11452.36</v>
      </c>
      <c r="F39" s="8">
        <f t="shared" si="1"/>
        <v>-2686.3658610391994</v>
      </c>
      <c r="G39" s="3">
        <f t="shared" si="2"/>
        <v>0.80999943789547735</v>
      </c>
    </row>
    <row r="40" spans="1:7">
      <c r="A40" s="1" t="s">
        <v>53</v>
      </c>
      <c r="B40" s="1" t="s">
        <v>54</v>
      </c>
      <c r="C40" s="8">
        <f t="shared" si="0"/>
        <v>21999.999999999978</v>
      </c>
      <c r="D40" s="8">
        <v>2919.90178512177</v>
      </c>
      <c r="E40" s="8">
        <v>2919.9</v>
      </c>
      <c r="F40" s="8">
        <f t="shared" si="1"/>
        <v>-1.7851217698989785E-3</v>
      </c>
      <c r="G40" s="3">
        <f t="shared" si="2"/>
        <v>0.99999938863636473</v>
      </c>
    </row>
    <row r="41" spans="1:7">
      <c r="A41" s="1" t="s">
        <v>55</v>
      </c>
      <c r="B41" s="1" t="s">
        <v>56</v>
      </c>
      <c r="C41" s="8">
        <f t="shared" si="0"/>
        <v>28000.000000000004</v>
      </c>
      <c r="D41" s="8">
        <v>3716.2386356095299</v>
      </c>
      <c r="E41" s="8">
        <v>2389.0100000000002</v>
      </c>
      <c r="F41" s="8">
        <f t="shared" si="1"/>
        <v>-1327.2286356095296</v>
      </c>
      <c r="G41" s="3">
        <f t="shared" si="2"/>
        <v>0.64285699446428568</v>
      </c>
    </row>
    <row r="42" spans="1:7">
      <c r="A42" s="1" t="s">
        <v>57</v>
      </c>
      <c r="B42" s="1" t="s">
        <v>58</v>
      </c>
      <c r="C42" s="8">
        <f t="shared" si="0"/>
        <v>414950.00000000017</v>
      </c>
      <c r="D42" s="8">
        <v>55073.329351649103</v>
      </c>
      <c r="E42" s="8">
        <v>56400.55</v>
      </c>
      <c r="F42" s="8">
        <f t="shared" si="1"/>
        <v>1327.2206483508999</v>
      </c>
      <c r="G42" s="3">
        <f t="shared" si="2"/>
        <v>1.0240991540547051</v>
      </c>
    </row>
    <row r="43" spans="1:7">
      <c r="A43" s="1" t="s">
        <v>59</v>
      </c>
      <c r="B43" s="1" t="s">
        <v>60</v>
      </c>
      <c r="C43" s="8">
        <f t="shared" si="0"/>
        <v>620000.00000000035</v>
      </c>
      <c r="D43" s="8">
        <v>82288.141217068202</v>
      </c>
      <c r="E43" s="8">
        <f>131288.16-16000</f>
        <v>115288.16</v>
      </c>
      <c r="F43" s="8">
        <f t="shared" si="1"/>
        <v>33000.018782931802</v>
      </c>
      <c r="G43" s="3">
        <f t="shared" si="2"/>
        <v>1.4010300669677411</v>
      </c>
    </row>
    <row r="44" spans="1:7">
      <c r="A44" s="1" t="s">
        <v>11</v>
      </c>
      <c r="B44" s="1" t="s">
        <v>61</v>
      </c>
      <c r="C44" s="8">
        <f t="shared" si="0"/>
        <v>14328088.350000035</v>
      </c>
      <c r="D44" s="8">
        <v>1901664.1250248901</v>
      </c>
      <c r="E44" s="8">
        <v>2584623.5</v>
      </c>
      <c r="F44" s="8">
        <f t="shared" si="1"/>
        <v>682959.37497510994</v>
      </c>
      <c r="G44" s="3">
        <f t="shared" si="2"/>
        <v>1.3591377499253035</v>
      </c>
    </row>
    <row r="45" spans="1:7">
      <c r="A45" s="1" t="s">
        <v>62</v>
      </c>
      <c r="B45" s="1" t="s">
        <v>63</v>
      </c>
      <c r="C45" s="8">
        <f t="shared" si="0"/>
        <v>560000.00000000012</v>
      </c>
      <c r="D45" s="8">
        <v>74324.772712190606</v>
      </c>
      <c r="E45" s="8">
        <f>64052.51+16000</f>
        <v>80052.510000000009</v>
      </c>
      <c r="F45" s="8">
        <f t="shared" si="1"/>
        <v>5727.7372878094029</v>
      </c>
      <c r="G45" s="3">
        <f t="shared" si="2"/>
        <v>1.0770636367767856</v>
      </c>
    </row>
    <row r="46" spans="1:7">
      <c r="A46" s="1" t="s">
        <v>64</v>
      </c>
      <c r="B46" s="1" t="s">
        <v>65</v>
      </c>
      <c r="C46" s="8">
        <f t="shared" si="0"/>
        <v>13768088.349999964</v>
      </c>
      <c r="D46" s="8">
        <v>1827339.3523126901</v>
      </c>
      <c r="E46" s="8">
        <v>2504570.9900000002</v>
      </c>
      <c r="F46" s="8">
        <f t="shared" si="1"/>
        <v>677231.63768731011</v>
      </c>
      <c r="G46" s="3">
        <f t="shared" si="2"/>
        <v>1.3706107663200062</v>
      </c>
    </row>
    <row r="47" spans="1:7">
      <c r="A47" s="1" t="s">
        <v>18</v>
      </c>
      <c r="B47" s="1" t="s">
        <v>66</v>
      </c>
      <c r="C47" s="8">
        <f t="shared" si="0"/>
        <v>549999.99999999977</v>
      </c>
      <c r="D47" s="8">
        <v>72997.544628044299</v>
      </c>
      <c r="E47" s="8">
        <v>487396.92</v>
      </c>
      <c r="F47" s="8">
        <f t="shared" si="1"/>
        <v>414399.37537195568</v>
      </c>
      <c r="G47" s="3">
        <f t="shared" si="2"/>
        <v>6.6768947158909118</v>
      </c>
    </row>
    <row r="48" spans="1:7">
      <c r="A48" s="1" t="s">
        <v>67</v>
      </c>
      <c r="B48" s="1" t="s">
        <v>68</v>
      </c>
      <c r="C48" s="8">
        <f t="shared" si="0"/>
        <v>549999.99999999977</v>
      </c>
      <c r="D48" s="8">
        <v>72997.544628044299</v>
      </c>
      <c r="E48" s="8">
        <v>487396.92</v>
      </c>
      <c r="F48" s="8">
        <f t="shared" si="1"/>
        <v>414399.37537195568</v>
      </c>
      <c r="G48" s="3">
        <f t="shared" si="2"/>
        <v>6.6768947158909118</v>
      </c>
    </row>
    <row r="49" spans="1:7">
      <c r="A49" s="1" t="s">
        <v>15</v>
      </c>
      <c r="B49" s="1" t="s">
        <v>15</v>
      </c>
      <c r="C49" s="8" t="s">
        <v>15</v>
      </c>
      <c r="D49" s="8" t="s">
        <v>15</v>
      </c>
      <c r="E49" s="8" t="s">
        <v>15</v>
      </c>
      <c r="F49" s="8" t="s">
        <v>15</v>
      </c>
      <c r="G49" s="3" t="s">
        <v>15</v>
      </c>
    </row>
    <row r="50" spans="1:7">
      <c r="A50" s="1" t="s">
        <v>15</v>
      </c>
      <c r="B50" s="1" t="s">
        <v>15</v>
      </c>
      <c r="C50" s="8" t="s">
        <v>15</v>
      </c>
      <c r="D50" s="8" t="s">
        <v>15</v>
      </c>
      <c r="E50" s="8" t="s">
        <v>15</v>
      </c>
      <c r="F50" s="8" t="s">
        <v>15</v>
      </c>
      <c r="G50" s="3" t="s">
        <v>15</v>
      </c>
    </row>
    <row r="51" spans="1:7">
      <c r="A51" s="1" t="s">
        <v>15</v>
      </c>
      <c r="B51" s="1" t="s">
        <v>15</v>
      </c>
      <c r="C51" s="1"/>
      <c r="D51" s="3" t="s">
        <v>15</v>
      </c>
      <c r="E51" s="3"/>
      <c r="F51" s="3" t="s">
        <v>15</v>
      </c>
      <c r="G51" s="3" t="s">
        <v>15</v>
      </c>
    </row>
    <row r="52" spans="1:7">
      <c r="A52" s="1" t="s">
        <v>15</v>
      </c>
      <c r="B52" s="1" t="s">
        <v>15</v>
      </c>
      <c r="C52" s="1"/>
      <c r="D52" s="3" t="s">
        <v>15</v>
      </c>
      <c r="E52" s="3"/>
      <c r="F52" s="3" t="s">
        <v>15</v>
      </c>
      <c r="G52" s="3" t="s">
        <v>15</v>
      </c>
    </row>
  </sheetData>
  <pageMargins left="0.7" right="0.7" top="0.75" bottom="0.75" header="0.511811023622047" footer="0.511811023622047"/>
  <pageSetup paperSize="9" scale="8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RISEK</cp:lastModifiedBy>
  <cp:revision>1</cp:revision>
  <cp:lastPrinted>2023-01-08T18:06:02Z</cp:lastPrinted>
  <dcterms:created xsi:type="dcterms:W3CDTF">2023-01-05T14:02:09Z</dcterms:created>
  <dcterms:modified xsi:type="dcterms:W3CDTF">2023-05-07T18:32:41Z</dcterms:modified>
  <dc:language>hr-HR</dc:language>
</cp:coreProperties>
</file>