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orisnik\Desktop\BAGATELNA NABAVA\2025\GREGUROVEC IGRALIŠTE\"/>
    </mc:Choice>
  </mc:AlternateContent>
  <xr:revisionPtr revIDLastSave="0" documentId="8_{3C50DE89-794B-4029-9E80-33D64ADD65F9}" xr6:coauthVersionLast="47" xr6:coauthVersionMax="47" xr10:uidLastSave="{00000000-0000-0000-0000-000000000000}"/>
  <bookViews>
    <workbookView xWindow="-120" yWindow="-120" windowWidth="29040" windowHeight="15840" tabRatio="500" activeTab="1" xr2:uid="{00000000-000D-0000-FFFF-FFFF00000000}"/>
  </bookViews>
  <sheets>
    <sheet name="TROŠKOVNIK" sheetId="1" r:id="rId1"/>
    <sheet name="REKAPITULACIJA" sheetId="2" r:id="rId2"/>
  </sheets>
  <definedNames>
    <definedName name="_xlnm.Print_Area" localSheetId="1">REKAPITULACIJA!$A$1:$C$30</definedName>
    <definedName name="_xlnm.Print_Area" localSheetId="0">TROŠKOVNIK!$A$1:$F$41</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5" i="2" l="1"/>
  <c r="B13" i="2"/>
  <c r="B11" i="2"/>
  <c r="B9" i="2"/>
  <c r="F39" i="1"/>
  <c r="F38" i="1"/>
  <c r="F37" i="1"/>
  <c r="F36" i="1"/>
  <c r="F32" i="1"/>
  <c r="F31" i="1"/>
  <c r="F30" i="1"/>
  <c r="F29" i="1"/>
  <c r="F28" i="1"/>
  <c r="F27" i="1"/>
  <c r="F26" i="1"/>
  <c r="F25" i="1"/>
  <c r="F24" i="1"/>
  <c r="F23" i="1"/>
  <c r="F22" i="1"/>
  <c r="F18" i="1"/>
  <c r="F17" i="1"/>
  <c r="F16" i="1"/>
  <c r="F15" i="1"/>
  <c r="F14" i="1"/>
  <c r="F10" i="1"/>
  <c r="F11" i="1" s="1"/>
  <c r="C9" i="2" s="1"/>
  <c r="F40" i="1" l="1"/>
  <c r="C15" i="2" s="1"/>
  <c r="F33" i="1"/>
  <c r="C13" i="2" s="1"/>
  <c r="F19" i="1"/>
  <c r="C11" i="2" s="1"/>
  <c r="C18" i="2" l="1"/>
  <c r="C20" i="2" s="1"/>
  <c r="C22" i="2" s="1"/>
</calcChain>
</file>

<file path=xl/sharedStrings.xml><?xml version="1.0" encoding="utf-8"?>
<sst xmlns="http://schemas.openxmlformats.org/spreadsheetml/2006/main" count="90" uniqueCount="73">
  <si>
    <t>INVESTITOR:</t>
  </si>
  <si>
    <t>OPĆINA MIHOVLJAN</t>
  </si>
  <si>
    <t>HRŠAK &amp; HRŠAK d.o.o.</t>
  </si>
  <si>
    <t>Red. br.</t>
  </si>
  <si>
    <t>OPIS RADA</t>
  </si>
  <si>
    <t>Jed. mj.</t>
  </si>
  <si>
    <t>Količina</t>
  </si>
  <si>
    <t>Jed. cij.</t>
  </si>
  <si>
    <t>Ukupno</t>
  </si>
  <si>
    <t>1.</t>
  </si>
  <si>
    <t>RADOVI RUŠENJA</t>
  </si>
  <si>
    <t>1.1</t>
  </si>
  <si>
    <t>Rušenje i uklanjanje postojećih betonskih elementa - ploče ispod antitraumatske podloge, s utovarom i prijevozom na mjesto oporabe ili zbrinjavanja. Stavka obuhvaća rušenje i uklanjanje postojećih betonskih elemenata, bez nanošenja štete na ostalim objektima i posjedima uz cestu. Sav materijal potrebno je stalno zbrinuti sukladno pozitivnim propisima. Obračun je po m3 uklonjenih, deponiranih i propisno zbrinutih betonskih elemenata. Izvedba, kontrola kakvoće i obračun prema  O.T.U. 1-03.2.</t>
  </si>
  <si>
    <t>m3</t>
  </si>
  <si>
    <t>UKUPNO RADOVI RUŠENJA :</t>
  </si>
  <si>
    <t>2.</t>
  </si>
  <si>
    <t>ZEMLJANI RADOVI</t>
  </si>
  <si>
    <t>2.1</t>
  </si>
  <si>
    <t>Strojni površinski iskop humusa na mjestu ugradnje antitraumatske podloge i novih sprava s utovarom i odvozom na mjesto oporabe ili zbrinjavanja, razastiranjem i planiranjem iskopanog humusa na mjestu oporabe ili zbrinjavanja. U debljini prema projektu, ili iznimno stvarne debljine prema uputama nadzornog inženjera. Rad se mjeri u kubičnim metrima stvarno iskopanog humusa, mjereno u sraslom stanju. Izvedba, kontrola kakvoće i obračun prema OTU 2-01. Obračun radova po metru kubnom.</t>
  </si>
  <si>
    <t>2.2</t>
  </si>
  <si>
    <t>Strojni široki iskop tla  na mjestu ugradnje antitraumatske podloge,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 Obračun radova po metru kubnom.</t>
  </si>
  <si>
    <t>2.3</t>
  </si>
  <si>
    <t>Uređenje temeljnog tla mehaničkim zbijanjem nevezana tla, Sz≥100 %, Ms≥20 MN/m2.  Rad se mjeri i obračunava po četvornom metru stvarno uređenog temeljnog tla.  U cijenu je uključeno prethodno čišćenje te planiranje  i rad potreban za postizanje optimalne vlažnosti vezanih tala, vlaženjem ili rahljenjem i sušenjem, izravnavanje površine tla i zbijanje odgovarajućim sredstvima do tražene zbijenosti te sav rad, materijal i oprema potrebni za potpuno dovršenje stavke uključujući i ispitivanje i kontrolu kakvoće. Izvedba, kontrola kakvoće i obračun prema OTU 2-08.1.</t>
  </si>
  <si>
    <t>m2</t>
  </si>
  <si>
    <t>2.4</t>
  </si>
  <si>
    <t>Uređenje slabo nosivog temeljnog tla i posteljice polaganjem  netkanog geotekstila, vlačne čvrstoće. Uređenje slabo nosivog temeljnog tla i posteljice polaganjem geotekstila načina ugradnje (preklapanjem, zavarivanjem ili šivanjem) te kakvoće prema projektu, na prethodno poravnato tlo. Obračun je prema stvarnoj površini tla na koji je položen geotekstil (preklopi se ne uračunavaju) u četvornim metrima. U cijenu je uključen sav rad, nabava geotekstila i materijala za poravnavanje te ostalog potrebnog materijala, transporti i oprema za pripremu podloge i polaganje geotekstila, kao i ispitivanja i kontrola kakvoće. Prvi sloj nasipa koji se nanosi s čela u smjeru preklopa  obračunava se u stavci nasipa.  
• Sirovina,  polipropilen (PP),
• vlačna čvrstoća   24,0/21,6  kN/m,
istezanje pri max. opterećenju 80/80 %
Izvedba, kontrola kakvoće i obračun prema OTU 2-08.4.</t>
  </si>
  <si>
    <t>2.5</t>
  </si>
  <si>
    <t>Prijevoz na stalno odlagalište iskopanog i utovarenog materijala tla "C" kategorije s utovarom i prijevozom na mjesto oporabe ili zbrinjavanja.  Količina prevezenog materijala mjeri se u  kubičnim metrima iskopanog sraslog materijala prema projektu i stvarno prevezenog na određenu udaljenost.  Izvedba, kontrola kakvoće i obračun prema OTU 2-07.</t>
  </si>
  <si>
    <t>UKUPNO ZEMLJANI RADOVI :</t>
  </si>
  <si>
    <t>3.</t>
  </si>
  <si>
    <t>DJEČJE IGRALIŠTE</t>
  </si>
  <si>
    <t>3.1</t>
  </si>
  <si>
    <t xml:space="preserve">Izrada nosivog sloja (Ms≥40 MN/m2) od drobljenog kamenog materijala, najvećeg zrna 31,5 mm  , debljine minimalno 20 cm.  U cijenu je uključena dobava materijala, utovar, prijevoz, i ugradnja (strojno razastiranje, planiranje i zbijanje do traženog modula stišljivosti ili stupnja zbijenosti) na uređenu i preuzetu podlogu. Obračun je po m3 ugrađenog materijala u zbijenom stanju. Izvedba, kontrola kakvoće i obračun prema OTU 5-01. </t>
  </si>
  <si>
    <t>3.2</t>
  </si>
  <si>
    <t xml:space="preserve">OTU 2-02.3
Strojni iskop tla  za izradu temelja sprava dječjeg igrališta, u materijalu kategorije "C". Prema odredbama projekta s utovarom u prijevozno sredstvo i odvozom na mjesto oporabe ili zbrinjavanja. Rad se mjeri u kubičnim metrima stvarno iskopanog materijala, mjereno u sraslom stanju, a u jediničnu cijenu uračunati su svi radovi na iskopu materijala sa utovarom u prijevozna sredstva i odvozom na mjesto oporabe ili zbrinjavanja, radovi na uređenju i čišćenju pokosa, planiranje iskopanih i susjednih površina.  </t>
  </si>
  <si>
    <t>3.3</t>
  </si>
  <si>
    <t xml:space="preserve">OTU 4.01, 7-01, 7-01.4
Izrada temelja opreme igrališta  betonom klase C 30/37. Izrada temelja u svemu prema nacrtima, detaljima i uvjetima iz projekta. Obračun je po m3 ugrađenog betona prema projektu, a u cijeni je uključena nabava betona, svi prijevozi i prijenosi, izrada, montaža i demontaža oplate i skele, rad na ugradnji i njezi betona, crpljenje vode, te sav drugi  rad, oprema i materijal potrebni za potpuno dovršenje stavke. </t>
  </si>
  <si>
    <t>3.4</t>
  </si>
  <si>
    <t xml:space="preserve">OTU 4.01, 7-01, 7-01.4
Izrada betonske ploče za ugradnju antitraumatske podloge betonom klase C 20/25, debljine 15 cm. Izrada temelja u svemu prema nacrtima, detaljima i uvjetima iz projekta. Obračun je po m3 ugrađenog betona prema projektu, a u cijeni je uključena nabava betona, svi prijevozi i prijenosi, izrada, montaža i demontaža oplate i skele, rad na ugradnji i njezi betona, crpljenje vode, te sav drugi  rad, oprema i materijal potrebni za potpuno dovršenje stavke. </t>
  </si>
  <si>
    <t>3.5</t>
  </si>
  <si>
    <t>Dobava, dovoz, čišćenje, ispravljanje, savijanje, montaža i vezivanje armature od rebrastog betonskog čelika kvalitete B 500B za temelje opreme. Armaturu prije betoniranja pregledava nadzorni inženjer. Jedinična cijena uključuje sve potrebno za funkcionalnu izvedbu.
Obračun se vrši po kg ugrađene armature.</t>
  </si>
  <si>
    <t>kg</t>
  </si>
  <si>
    <t>3.6</t>
  </si>
  <si>
    <t>Ugradnja rubnjaka (na podlozi od betona klase C 12/15) od predgotovljenih betonskih elemenata klase C 30/37, dimenzija 8/20 cm. Postavljanje rubnjaka prema detaljima iz projekta.  Obračun je po m1 izvedenog rubnjaka, a u cijeni je uključena izvedba podloge, nabava i doprema predgotovljenih elemenata i betona, privremeno uskladištenje i razvoz, svi prijevozi i prijenosi, priprema podloge, rad na ugradnji s obradom sljubnica, njega betona te sav potreban dodatni rad, oprema i materijal što je potreban za potpuno dovršenje stavke.  Izvedba, kontrola kakvoće i obračun prema OTU 3-04.7.1.</t>
  </si>
  <si>
    <t xml:space="preserve"> m'</t>
  </si>
  <si>
    <t>3.7</t>
  </si>
  <si>
    <t>Izrada, dobava i ugradnja gumene antistres podloge debljine sloja 4,5 cm na prethodno pripremljenoj betonskoj podlozi, prema projektu. Gumena antistres podloga ljepi se u pločama kao predgotovljen proizvod na betonsku podlogu, na površinama unutar igrališta predviđenim projektom. Mora imati uvjerenje o kvaliteti da udovoljava zahtjevima europske norme EN 1177. Prije ugradnje potrebno je uvjerenje o kvaliteti predati nadzornom inženjeru te nakon njegovog odobrenja pristupiti ugradnji. Rad obuhvaća: 
-dobavu i prijevoz na mjesto ugradnje zaštitne gumene podloge 
-ugradnju prema uputama proizvođača Obračun po m2 izvedene podloge.</t>
  </si>
  <si>
    <t>3.8</t>
  </si>
  <si>
    <t>Dobava i ugradnja vrtuljka izrađenog od čeličnih profila. Maksimalna dimenzija sprave promjera 180cm, a ugrađuje se u ravnini s tlom.  
Sprava se kao predgotovljeni proizvod izrađuje u pogonu specijalizirane tvrtke. Mora udovoljavati zahtjevima europske norme EN 1176 (ili jednakovrijedne), što se dokazuje certifikatom o izvršenom ispitivanju da je sprava ispravna i sigurna za upotrebu, izdanim od strane ovlaštene tvrtke ili institucije. Izvođač je dužan prije ugradnje sprave, certifikat o izvršenom ispitivanju predočiti nadzornom inženjeru te po njegovom odobrenju pristupiti ugradnji. Na spravi mora biti utisnuta pločica sa deklaracijom proizvođača koja osigurava sljedivost sprave kao predgotovljenog proizvoda. Na pločici moraju biti istaknuti podaci o proizvođaču sprave, serijskom broju proizvodnje, mjesecu i godini proizvodnje te podaci o certifikatu - broj certifikata i tvrtka koja ga je izdala. Također na spravi mora biti vidljivo istaknuto za koju dob djece je sprava predviđena.  Spravu je potrebno ugraditi u svemu prema specifikaciji proizvođača. Obračun se vrši po komadu funkcionalno izvedene klatilice. U jediničnu cijenu uključen je sav potreban materijal i rad za funkcionalnu izvedbu.</t>
  </si>
  <si>
    <t>kom</t>
  </si>
  <si>
    <t>3.9</t>
  </si>
  <si>
    <t xml:space="preserve">Dobava i ugradnja klatalice na dvije opruge izrađene od vruće pocinčanih kvadratnih cijevi 90x90mm dimenzija (DxŠxV): 3000 x400 x 720 mm, Sprava se ugrađuje na prethodno izvedeni betonski temelj.   Sprava se kao predgotovljeni proizvod izrađuje u pogonu specijalizirane tvrtke. Mora udovoljavati zahtjevima europske norme EN 1176 (ili jednakovrijedne), što se dokazuje certifikatom o izvršenom ispitivanju da je sprava ispravna i sigurna za upotrebu, izdanim od strane ovlaštene tvrtke ili institucije. Izvođač je dužan prije ugradnje sprave, certifikat o izvršenom ispitivanju predočiti nadzornom inženjeru te po njegovom odobrenju pristupiti ugradnji. Na spravi mora biti utisnuta pločica sa deklaracijom proizvođača koja osigurava sljedivost sprave kao predgotovljenog proizvoda. Na pločici moraju biti istaknuti podaci o proizvođaču sprave, serijskom broju proizvodnje, mjesecu i godini proizvodnje te podaci o certifikatu - broj certifikata i tvrtka koja ga je izdala. Također na spravi mora biti vidljivo istaknuto za koju dob djece je sprava predviđena.  Spravu je potrebno ugraditi u svemu prema specifikaciji proizvođača. Obračun se vrši po komadu funkcionalno izvedene kućice. U jediničnu cijenu uključen je sav potreban materijal i rad za funkcionalnu izvedbu. </t>
  </si>
  <si>
    <t>3.10</t>
  </si>
  <si>
    <t xml:space="preserve">Dobava i ugradnja spiralnog tobogana s kulom, sastoji se od kućice s polukružnim ljestvama i krovom, spiralnog tobogana i penjalica uz kućicu, dimenzija (DxŠxV): 5450 x 1950 x 3450 mm, sigurnosna zona: 5000 X 9000 mm. Sprava se ugrađuje na prethodno izvedeni betonski temelj. 
 Konstrukcija igrala je izrađena od elipsa aluminijskih profila sa tri komore, pjeskarena te zaštićena UV-stabilnim zapečenim prahom. Tobogan je izrađen od poliestera. Maske kule su izrađene od HDPE ploča u boji, izrazito otpornih na vandalizam, vremenske utjecaje te UV zrake.  Sprava se kao predgotovljeni proizvod izrađuje u pogonu specijalizirane tvrtke. Mora udovoljavati zahtjevima europske norme EN 1176 (ili jednakovrijedne), što se dokazuje certifikatom o izvršenom ispitivanju da je sprava ispravna i sigurna za upotrebu, izdanim od strane ovlaštene tvrtke ili institucije. Izvođač je dužan prije ugradnje sprave, certifikat o izvršenom ispitivanju predočiti nadzornom inženjeru te po njegovom odobrenju pristupiti ugradnji. Na spravi mora biti utisnuta pločica sa deklaracijom proizvođača koja osigurava sljedivost sprave kao predgotovljenog proizvoda. Na pločici moraju biti istaknuti podaci o proizvođaču sprave, serijskom broju proizvodnje, mjesecu i godini proizvodnje te podaci o certifikatu - broj certifikata i tvrtka koja ga je izdala. Također na spravi mora biti vidljivo istaknuto za koju dob djece je sprava predviđena.  Spravu je potrebno ugraditi u svemu prema specifikaciji proizvođača. Obračun se vrši po komadu. U jediničnu cijenu uključen je sav potreban materijal i rad za funkcionalnu izvedbu. </t>
  </si>
  <si>
    <t>3.11</t>
  </si>
  <si>
    <t xml:space="preserve">Dobava nabava i ugradnja samostojećeg koša koji je  pogodan za vanjsku.Konstrukcija izrađena od čeličnih  profila.Dimenzije stupa i postolja: 1,20 x 1,15 x 1,75 i  slično.Košarkaška ploča (1,00 x 1,25) od vodootpornog  špera.Udaljenost obruča od stupa 80 cm. Podešavanje po  visini od 150 cm do 305 cm.  U stavku je uključena izrada temelja, marka betona  C20/25, pričvršćivanje koševa te gumena obloga oko čeličnog profila.  Obračun po kompletu montiranog koša </t>
  </si>
  <si>
    <t>UKUPNO DJEČJE IGRALIŠTE :</t>
  </si>
  <si>
    <t>4.</t>
  </si>
  <si>
    <t>URBANA OPREMA</t>
  </si>
  <si>
    <t>4.1</t>
  </si>
  <si>
    <t xml:space="preserve">Strojni iskop za temelje samce u materijalu kategorije "C" (Ø30/60 cm) za montažu klupe i koša za otpatke. Dimenzija prema odredbama projekta s poravnanjem dna.  Rad se mjeri u kubičnim metrima stvarno iskopanog materijala, mjereno u sraslom stanju, a u jediničnu cijenu uključen je iskop, poravnanje dna, razupiranje, eventualno crpljenje oborinske i podzemne vode, vertikalni prijenos s odlaganjem iskopanog materijala, zatrpavanje temelja i nabijanje tla oko temelja i utovar viška iskopa nakon zatrpavanja u prijevozno sredstvo i odvozom na mjesto oporabe ili zbrinjavanja, kao i uređenje i čišćenje terena. Eventualni dodatni iskop zbog nedovoljne nosivosti temeljnog tla obračunava se kao i projektirani.  </t>
  </si>
  <si>
    <t>4.2</t>
  </si>
  <si>
    <t>Izrada temelja samaca Ø30/60 cm betonom klase C 25/30. Izrada temelja za ugradnju klupe i koša za otpatke u svemu prema nacrtima, detaljima i uvjetima iz projekta. Obračun je po m3 ugrađenog betona prema projektu, a u cijeni je uključena nabava betona, svi prijevozi i prijenosi, izrada, montaža i demontaža oplate i skele, rad na ugradnji i njezi betona, crpljenje vode, te sav drugi  rad, oprema i materijal potrebni za potpuno dovršenje stavke. Izvedba, kontrola kakvoće i obračun prema OTU 4-01., 7-01. i 7-01.4.</t>
  </si>
  <si>
    <t>4.3</t>
  </si>
  <si>
    <t>Klupa dimenzija klupe: dužina 1800 mm, materijali: cinčani čelik, drvo. Klupa za sjedenje ima nosivu konstrukciju od toplo pocinčane i bojane čelične cijevi, koja se sidri u betonski temelj. Ploha za sjedenje i naslon su od drvenih greda. Drveni elementi moraju biti zaštićeni vodootpornom zaštitom koja ne sadrži škodljive komponente i neopasne je za ljude. Rad uključuje dobavu, dopremu i ugradnju klupe. Obračun po komadu komplet ugrađene klupe.</t>
  </si>
  <si>
    <t>4.4</t>
  </si>
  <si>
    <t>Dobava i ugradnja na pripremljenom betonskom temelju, koša za otpatke. Koš za otpatke sastoji se od stupa (okvira) od cijevnog profila posude za smeće koji se izrađuju od toplo pocinčanog i bojanog metala. Koš je s vanjske strane obložen drvenim elementima.
Obračun po komadu komplet ugrađenog koša za otpatke.</t>
  </si>
  <si>
    <t>UKUPNO URBANA OPREMA :</t>
  </si>
  <si>
    <t xml:space="preserve">INVESTITOR: OPĆINA MIHOVLJAN                                   </t>
  </si>
  <si>
    <t>REKAPITULACIJA</t>
  </si>
  <si>
    <t>UKUPNO:</t>
  </si>
  <si>
    <t>PDV 25%:</t>
  </si>
  <si>
    <t>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</si>
</sst>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_-;_-@_-"/>
    <numFmt numFmtId="165" formatCode="_-* #,##0.00\ _k_n_-;\-* #,##0.00\ _k_n_-;_-* \-??\ _k_n_-;_-@_-"/>
  </numFmts>
  <fonts count="8" x14ac:knownFonts="1">
    <font>
      <sz val="11"/>
      <color rgb="FF000000"/>
      <name val="Calibri"/>
      <charset val="238"/>
    </font>
    <font>
      <sz val="10"/>
      <name val="Arial"/>
      <charset val="238"/>
    </font>
    <font>
      <sz val="8"/>
      <name val="Arial"/>
      <charset val="238"/>
    </font>
    <font>
      <sz val="8"/>
      <color rgb="FF000000"/>
      <name val="Arial"/>
      <charset val="238"/>
    </font>
    <font>
      <b/>
      <sz val="8"/>
      <name val="Arial"/>
      <charset val="238"/>
    </font>
    <font>
      <sz val="8"/>
      <color rgb="FFA6A6A6"/>
      <name val="Arial"/>
      <charset val="238"/>
    </font>
    <font>
      <b/>
      <sz val="8"/>
      <color rgb="FF000000"/>
      <name val="Arial"/>
      <charset val="238"/>
    </font>
    <font>
      <sz val="11"/>
      <color rgb="FF000000"/>
      <name val="Calibri"/>
      <charset val="238"/>
    </font>
  </fonts>
  <fills count="6">
    <fill>
      <patternFill patternType="none"/>
    </fill>
    <fill>
      <patternFill patternType="gray125"/>
    </fill>
    <fill>
      <patternFill patternType="solid">
        <fgColor rgb="FFD9D9D9"/>
        <bgColor rgb="FFC5E0B4"/>
      </patternFill>
    </fill>
    <fill>
      <patternFill patternType="solid">
        <fgColor rgb="FFF8CBAD"/>
        <bgColor rgb="FFD9D9D9"/>
      </patternFill>
    </fill>
    <fill>
      <patternFill patternType="solid">
        <fgColor rgb="FFC5E0B4"/>
        <bgColor rgb="FFD9D9D9"/>
      </patternFill>
    </fill>
    <fill>
      <patternFill patternType="solid">
        <fgColor rgb="FFFFFFFF"/>
        <bgColor rgb="FFFFFFCC"/>
      </patternFill>
    </fill>
  </fills>
  <borders count="2">
    <border>
      <left/>
      <right/>
      <top/>
      <bottom/>
      <diagonal/>
    </border>
    <border>
      <left/>
      <right/>
      <top style="thin">
        <color auto="1"/>
      </top>
      <bottom style="thin">
        <color auto="1"/>
      </bottom>
      <diagonal/>
    </border>
  </borders>
  <cellStyleXfs count="6">
    <xf numFmtId="0" fontId="0" fillId="0" borderId="0"/>
    <xf numFmtId="165" fontId="7" fillId="0" borderId="0" applyBorder="0" applyProtection="0"/>
    <xf numFmtId="164" fontId="7" fillId="0" borderId="0" applyBorder="0" applyProtection="0"/>
    <xf numFmtId="0" fontId="2" fillId="0" borderId="0">
      <alignment horizontal="justify"/>
    </xf>
    <xf numFmtId="0" fontId="7" fillId="0" borderId="0"/>
    <xf numFmtId="0" fontId="1" fillId="0" borderId="0"/>
  </cellStyleXfs>
  <cellXfs count="72">
    <xf numFmtId="0" fontId="0" fillId="0" borderId="0" xfId="0"/>
    <xf numFmtId="0" fontId="2" fillId="0" borderId="0" xfId="0" applyFont="1" applyAlignment="1">
      <alignment horizontal="left" vertical="center" wrapText="1"/>
    </xf>
    <xf numFmtId="0" fontId="3" fillId="0" borderId="0" xfId="0" applyFont="1"/>
    <xf numFmtId="0" fontId="3" fillId="0" borderId="0" xfId="0" applyFont="1" applyAlignment="1">
      <alignment vertical="top"/>
    </xf>
    <xf numFmtId="165" fontId="3" fillId="0" borderId="0" xfId="1" applyFont="1" applyBorder="1" applyProtection="1"/>
    <xf numFmtId="4" fontId="3" fillId="0" borderId="0" xfId="1" applyNumberFormat="1" applyFont="1" applyBorder="1" applyProtection="1"/>
    <xf numFmtId="49" fontId="2" fillId="0" borderId="0" xfId="0" applyNumberFormat="1" applyFont="1" applyAlignment="1">
      <alignment horizontal="center" vertical="center" wrapText="1"/>
    </xf>
    <xf numFmtId="49" fontId="2" fillId="0" borderId="0" xfId="0" applyNumberFormat="1" applyFont="1" applyAlignment="1">
      <alignment horizontal="justify" vertical="top" wrapText="1"/>
    </xf>
    <xf numFmtId="165" fontId="2" fillId="0" borderId="0" xfId="1" applyFont="1" applyBorder="1" applyAlignment="1" applyProtection="1">
      <alignment horizontal="center" wrapText="1"/>
    </xf>
    <xf numFmtId="4" fontId="2" fillId="0" borderId="0" xfId="1" applyNumberFormat="1" applyFont="1" applyBorder="1" applyAlignment="1" applyProtection="1">
      <alignment horizontal="center" wrapText="1"/>
    </xf>
    <xf numFmtId="49" fontId="2" fillId="0" borderId="0" xfId="0" applyNumberFormat="1" applyFont="1" applyAlignment="1">
      <alignment horizontal="left" vertical="center" wrapText="1"/>
    </xf>
    <xf numFmtId="49" fontId="4" fillId="2" borderId="1" xfId="3" applyNumberFormat="1" applyFont="1" applyFill="1" applyBorder="1" applyAlignment="1">
      <alignment horizontal="center" vertical="center" textRotation="90" wrapText="1"/>
    </xf>
    <xf numFmtId="49" fontId="4" fillId="2" borderId="1" xfId="3" applyNumberFormat="1" applyFont="1" applyFill="1" applyBorder="1" applyAlignment="1">
      <alignment horizontal="center" wrapText="1"/>
    </xf>
    <xf numFmtId="165" fontId="4" fillId="2" borderId="1" xfId="1" applyFont="1" applyFill="1" applyBorder="1" applyAlignment="1" applyProtection="1">
      <alignment horizontal="center" wrapText="1"/>
    </xf>
    <xf numFmtId="4" fontId="4" fillId="2" borderId="1" xfId="1" applyNumberFormat="1" applyFont="1" applyFill="1" applyBorder="1" applyAlignment="1" applyProtection="1">
      <alignment horizontal="center" wrapText="1"/>
    </xf>
    <xf numFmtId="49" fontId="2" fillId="0" borderId="1" xfId="3" applyNumberFormat="1" applyBorder="1" applyAlignment="1">
      <alignment horizontal="center" vertical="center"/>
    </xf>
    <xf numFmtId="49" fontId="2" fillId="0" borderId="1" xfId="3" applyNumberFormat="1" applyBorder="1" applyAlignment="1">
      <alignment horizontal="justify" vertical="top"/>
    </xf>
    <xf numFmtId="165" fontId="2" fillId="0" borderId="1" xfId="1" applyFont="1" applyBorder="1" applyAlignment="1" applyProtection="1">
      <alignment horizontal="center"/>
    </xf>
    <xf numFmtId="4" fontId="2" fillId="0" borderId="1" xfId="1" applyNumberFormat="1" applyFont="1" applyBorder="1" applyAlignment="1" applyProtection="1">
      <alignment horizontal="center"/>
    </xf>
    <xf numFmtId="49" fontId="4" fillId="3" borderId="1" xfId="3" applyNumberFormat="1" applyFont="1" applyFill="1" applyBorder="1" applyAlignment="1">
      <alignment horizontal="center" vertical="center"/>
    </xf>
    <xf numFmtId="49" fontId="4" fillId="3" borderId="1" xfId="3" applyNumberFormat="1" applyFont="1" applyFill="1" applyBorder="1" applyAlignment="1">
      <alignment horizontal="justify" vertical="top"/>
    </xf>
    <xf numFmtId="165" fontId="4" fillId="3" borderId="1" xfId="1" applyFont="1" applyFill="1" applyBorder="1" applyAlignment="1" applyProtection="1">
      <alignment horizontal="center"/>
    </xf>
    <xf numFmtId="4" fontId="4" fillId="3" borderId="1" xfId="1" applyNumberFormat="1" applyFont="1" applyFill="1" applyBorder="1" applyAlignment="1" applyProtection="1">
      <alignment horizontal="center"/>
    </xf>
    <xf numFmtId="0" fontId="2" fillId="0" borderId="0" xfId="0" applyFont="1" applyAlignment="1">
      <alignment vertical="top" wrapText="1"/>
    </xf>
    <xf numFmtId="49" fontId="2" fillId="4" borderId="1" xfId="3" applyNumberFormat="1" applyFill="1" applyBorder="1" applyAlignment="1">
      <alignment horizontal="center" vertical="center"/>
    </xf>
    <xf numFmtId="0" fontId="4" fillId="4" borderId="1" xfId="3" applyFont="1" applyFill="1" applyBorder="1" applyAlignment="1">
      <alignment vertical="top" wrapText="1"/>
    </xf>
    <xf numFmtId="165" fontId="2" fillId="4" borderId="1" xfId="1" applyFont="1" applyFill="1" applyBorder="1" applyAlignment="1" applyProtection="1">
      <alignment horizontal="center"/>
    </xf>
    <xf numFmtId="4" fontId="2" fillId="4" borderId="1" xfId="1" applyNumberFormat="1" applyFont="1" applyFill="1" applyBorder="1" applyAlignment="1" applyProtection="1">
      <alignment horizontal="center"/>
    </xf>
    <xf numFmtId="4" fontId="4" fillId="4" borderId="1" xfId="1" applyNumberFormat="1" applyFont="1" applyFill="1" applyBorder="1" applyAlignment="1" applyProtection="1">
      <alignment horizontal="center"/>
    </xf>
    <xf numFmtId="49" fontId="2" fillId="0" borderId="0" xfId="3" applyNumberFormat="1" applyAlignment="1">
      <alignment horizontal="center" vertical="center"/>
    </xf>
    <xf numFmtId="0" fontId="4" fillId="0" borderId="0" xfId="3" applyFont="1" applyAlignment="1">
      <alignment vertical="top" wrapText="1"/>
    </xf>
    <xf numFmtId="165" fontId="2" fillId="0" borderId="0" xfId="1" applyFont="1" applyBorder="1" applyAlignment="1" applyProtection="1">
      <alignment horizontal="center"/>
    </xf>
    <xf numFmtId="4" fontId="2" fillId="0" borderId="0" xfId="1" applyNumberFormat="1" applyFont="1" applyBorder="1" applyAlignment="1" applyProtection="1">
      <alignment horizontal="center"/>
    </xf>
    <xf numFmtId="4" fontId="4" fillId="0" borderId="0" xfId="1" applyNumberFormat="1" applyFont="1" applyBorder="1" applyAlignment="1" applyProtection="1">
      <alignment horizontal="center"/>
    </xf>
    <xf numFmtId="0" fontId="2" fillId="0" borderId="1" xfId="0" applyFont="1" applyBorder="1" applyAlignment="1">
      <alignment vertical="top" wrapText="1"/>
    </xf>
    <xf numFmtId="0" fontId="2" fillId="0" borderId="1" xfId="0" applyFont="1" applyBorder="1" applyAlignment="1">
      <alignment horizontal="left" vertical="top" wrapText="1"/>
    </xf>
    <xf numFmtId="0" fontId="4" fillId="0" borderId="1" xfId="3" applyFont="1" applyBorder="1" applyAlignment="1">
      <alignment vertical="top" wrapText="1"/>
    </xf>
    <xf numFmtId="4" fontId="4" fillId="0" borderId="1" xfId="1" applyNumberFormat="1" applyFont="1" applyBorder="1" applyAlignment="1" applyProtection="1">
      <alignment horizontal="center"/>
    </xf>
    <xf numFmtId="0" fontId="2" fillId="0" borderId="1" xfId="0" applyFont="1" applyBorder="1" applyAlignment="1" applyProtection="1">
      <alignment vertical="top" wrapText="1"/>
      <protection locked="0"/>
    </xf>
    <xf numFmtId="0" fontId="3" fillId="5" borderId="1" xfId="0" applyFont="1" applyFill="1" applyBorder="1" applyAlignment="1">
      <alignment vertical="top" wrapText="1"/>
    </xf>
    <xf numFmtId="165" fontId="3" fillId="0" borderId="1" xfId="1" applyFont="1" applyBorder="1" applyAlignment="1" applyProtection="1">
      <alignment horizontal="center"/>
    </xf>
    <xf numFmtId="165" fontId="3" fillId="0" borderId="1" xfId="1" applyFont="1" applyBorder="1" applyProtection="1"/>
    <xf numFmtId="4" fontId="3" fillId="0" borderId="1" xfId="1" applyNumberFormat="1" applyFont="1" applyBorder="1" applyProtection="1"/>
    <xf numFmtId="0" fontId="2" fillId="0" borderId="1" xfId="5" applyFont="1" applyBorder="1" applyAlignment="1">
      <alignment horizontal="left" vertical="top" wrapText="1"/>
    </xf>
    <xf numFmtId="0" fontId="3" fillId="0" borderId="1" xfId="0" applyFont="1" applyBorder="1" applyAlignment="1">
      <alignment vertical="top" wrapText="1"/>
    </xf>
    <xf numFmtId="4" fontId="3" fillId="0" borderId="0" xfId="1" applyNumberFormat="1" applyFont="1" applyBorder="1" applyAlignment="1" applyProtection="1">
      <alignment horizontal="center"/>
    </xf>
    <xf numFmtId="0" fontId="3" fillId="0" borderId="0" xfId="0" applyFont="1" applyAlignment="1">
      <alignment horizontal="center"/>
    </xf>
    <xf numFmtId="0" fontId="2" fillId="0" borderId="0" xfId="0" applyFont="1" applyAlignment="1">
      <alignment horizontal="center" wrapText="1"/>
    </xf>
    <xf numFmtId="49" fontId="2" fillId="0" borderId="0" xfId="0" applyNumberFormat="1" applyFont="1" applyAlignment="1">
      <alignment horizontal="justify" vertical="center" wrapText="1"/>
    </xf>
    <xf numFmtId="4" fontId="2" fillId="0" borderId="0" xfId="1" applyNumberFormat="1" applyFont="1" applyBorder="1" applyAlignment="1" applyProtection="1">
      <alignment wrapText="1"/>
    </xf>
    <xf numFmtId="4" fontId="2" fillId="0" borderId="0" xfId="1" applyNumberFormat="1" applyFont="1" applyBorder="1" applyAlignment="1" applyProtection="1">
      <alignment horizontal="right" wrapText="1"/>
    </xf>
    <xf numFmtId="0" fontId="5" fillId="2" borderId="1" xfId="0" applyFont="1" applyFill="1" applyBorder="1" applyAlignment="1">
      <alignment horizontal="center"/>
    </xf>
    <xf numFmtId="0" fontId="4" fillId="2" borderId="1" xfId="0" applyFont="1" applyFill="1" applyBorder="1" applyAlignment="1">
      <alignment horizontal="center"/>
    </xf>
    <xf numFmtId="4" fontId="5" fillId="2" borderId="1" xfId="1" applyNumberFormat="1" applyFont="1" applyFill="1" applyBorder="1" applyProtection="1"/>
    <xf numFmtId="0" fontId="5" fillId="2" borderId="0" xfId="0" applyFont="1" applyFill="1"/>
    <xf numFmtId="0" fontId="3" fillId="0" borderId="1" xfId="0" applyFont="1" applyBorder="1" applyAlignment="1">
      <alignment horizontal="center"/>
    </xf>
    <xf numFmtId="0" fontId="3" fillId="0" borderId="1" xfId="0" applyFont="1" applyBorder="1"/>
    <xf numFmtId="0" fontId="3" fillId="2" borderId="1" xfId="0" applyFont="1" applyFill="1" applyBorder="1" applyAlignment="1">
      <alignment horizontal="center"/>
    </xf>
    <xf numFmtId="0" fontId="3" fillId="2" borderId="1" xfId="0" applyFont="1" applyFill="1" applyBorder="1"/>
    <xf numFmtId="4" fontId="3" fillId="2" borderId="1" xfId="1" applyNumberFormat="1" applyFont="1" applyFill="1" applyBorder="1" applyProtection="1"/>
    <xf numFmtId="0" fontId="3" fillId="2" borderId="0" xfId="0" applyFont="1" applyFill="1"/>
    <xf numFmtId="49" fontId="3" fillId="2" borderId="1" xfId="0" applyNumberFormat="1" applyFont="1" applyFill="1" applyBorder="1"/>
    <xf numFmtId="0" fontId="3" fillId="4" borderId="1" xfId="0" applyFont="1" applyFill="1" applyBorder="1" applyAlignment="1">
      <alignment horizontal="center"/>
    </xf>
    <xf numFmtId="0" fontId="3" fillId="4" borderId="1" xfId="0" applyFont="1" applyFill="1" applyBorder="1" applyAlignment="1">
      <alignment horizontal="right"/>
    </xf>
    <xf numFmtId="4" fontId="3" fillId="4" borderId="1" xfId="1" applyNumberFormat="1" applyFont="1" applyFill="1" applyBorder="1" applyProtection="1"/>
    <xf numFmtId="0" fontId="3" fillId="4" borderId="0" xfId="0" applyFont="1" applyFill="1"/>
    <xf numFmtId="0" fontId="3" fillId="0" borderId="1" xfId="0" applyFont="1" applyBorder="1" applyAlignment="1">
      <alignment horizontal="right"/>
    </xf>
    <xf numFmtId="0" fontId="3" fillId="3" borderId="1" xfId="0" applyFont="1" applyFill="1" applyBorder="1" applyAlignment="1">
      <alignment horizontal="center"/>
    </xf>
    <xf numFmtId="0" fontId="6" fillId="3" borderId="1" xfId="0" applyFont="1" applyFill="1" applyBorder="1" applyAlignment="1">
      <alignment horizontal="right"/>
    </xf>
    <xf numFmtId="4" fontId="3" fillId="3" borderId="1" xfId="1" applyNumberFormat="1" applyFont="1" applyFill="1" applyBorder="1" applyProtection="1"/>
    <xf numFmtId="0" fontId="2" fillId="0" borderId="0" xfId="0" applyFont="1" applyAlignment="1">
      <alignment horizontal="left" vertical="center" wrapText="1"/>
    </xf>
    <xf numFmtId="165" fontId="2" fillId="0" borderId="0" xfId="1" applyFont="1" applyBorder="1" applyAlignment="1" applyProtection="1">
      <alignment horizontal="right" wrapText="1"/>
    </xf>
  </cellXfs>
  <cellStyles count="6">
    <cellStyle name="Comma 2" xfId="2" xr:uid="{00000000-0005-0000-0000-000006000000}"/>
    <cellStyle name="Normal 13" xfId="3" xr:uid="{00000000-0005-0000-0000-000007000000}"/>
    <cellStyle name="Normal 2" xfId="4" xr:uid="{00000000-0005-0000-0000-000008000000}"/>
    <cellStyle name="Normal 3" xfId="5" xr:uid="{00000000-0005-0000-0000-000009000000}"/>
    <cellStyle name="Normalno" xfId="0" builtinId="0"/>
    <cellStyle name="Zarez"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51120</xdr:colOff>
      <xdr:row>0</xdr:row>
      <xdr:rowOff>0</xdr:rowOff>
    </xdr:from>
    <xdr:to>
      <xdr:col>5</xdr:col>
      <xdr:colOff>868680</xdr:colOff>
      <xdr:row>3</xdr:row>
      <xdr:rowOff>82080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7699" t="13229" r="9615" b="13229"/>
        <a:stretch/>
      </xdr:blipFill>
      <xdr:spPr>
        <a:xfrm>
          <a:off x="5554440" y="0"/>
          <a:ext cx="817560" cy="5104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800640</xdr:colOff>
      <xdr:row>0</xdr:row>
      <xdr:rowOff>28440</xdr:rowOff>
    </xdr:from>
    <xdr:to>
      <xdr:col>2</xdr:col>
      <xdr:colOff>1453680</xdr:colOff>
      <xdr:row>3</xdr:row>
      <xdr:rowOff>77760</xdr:rowOff>
    </xdr:to>
    <xdr:pic>
      <xdr:nvPicPr>
        <xdr:cNvPr id="2" name="Picture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7699" t="13229" r="9615" b="13229"/>
        <a:stretch/>
      </xdr:blipFill>
      <xdr:spPr>
        <a:xfrm>
          <a:off x="5668920" y="28440"/>
          <a:ext cx="653040" cy="477720"/>
        </a:xfrm>
        <a:prstGeom prst="rect">
          <a:avLst/>
        </a:prstGeom>
        <a:ln w="9360">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41"/>
  <sheetViews>
    <sheetView zoomScale="130" zoomScaleNormal="130" workbookViewId="0">
      <selection activeCell="E39" sqref="E39"/>
    </sheetView>
  </sheetViews>
  <sheetFormatPr defaultRowHeight="15" x14ac:dyDescent="0.25"/>
  <cols>
    <col min="1" max="1" width="9.85546875" style="2" customWidth="1"/>
    <col min="2" max="2" width="39" style="3" customWidth="1"/>
    <col min="3" max="3" width="7.140625" style="4" customWidth="1"/>
    <col min="4" max="4" width="11" style="4" customWidth="1"/>
    <col min="5" max="5" width="11" style="5" customWidth="1"/>
    <col min="6" max="6" width="16.5703125" style="5" customWidth="1"/>
    <col min="7" max="1025" width="9.28515625" style="2" customWidth="1"/>
  </cols>
  <sheetData>
    <row r="1" spans="1:6" x14ac:dyDescent="0.25">
      <c r="A1" s="6"/>
      <c r="B1" s="7"/>
      <c r="C1" s="8"/>
      <c r="D1" s="8"/>
      <c r="E1" s="9"/>
      <c r="F1" s="9"/>
    </row>
    <row r="2" spans="1:6" x14ac:dyDescent="0.25">
      <c r="A2" s="6"/>
      <c r="B2" s="7"/>
      <c r="C2" s="8"/>
      <c r="D2" s="8"/>
      <c r="E2" s="9"/>
      <c r="F2" s="9"/>
    </row>
    <row r="3" spans="1:6" x14ac:dyDescent="0.25">
      <c r="A3" s="6"/>
      <c r="B3" s="7"/>
      <c r="C3" s="8"/>
      <c r="D3" s="8"/>
      <c r="E3" s="9"/>
      <c r="F3" s="9"/>
    </row>
    <row r="4" spans="1:6" x14ac:dyDescent="0.25">
      <c r="A4" s="6"/>
      <c r="B4" s="7"/>
      <c r="C4" s="8"/>
      <c r="D4" s="8"/>
      <c r="E4" s="9"/>
      <c r="F4" s="9"/>
    </row>
    <row r="5" spans="1:6" ht="11.25" customHeight="1" x14ac:dyDescent="0.25">
      <c r="A5" s="10" t="s">
        <v>0</v>
      </c>
      <c r="B5" s="70" t="s">
        <v>1</v>
      </c>
      <c r="C5" s="70"/>
      <c r="D5" s="71" t="s">
        <v>2</v>
      </c>
      <c r="E5" s="71"/>
      <c r="F5" s="71"/>
    </row>
    <row r="6" spans="1:6" x14ac:dyDescent="0.25">
      <c r="A6" s="6"/>
      <c r="B6" s="7"/>
      <c r="C6" s="8"/>
      <c r="D6" s="8"/>
      <c r="E6" s="9"/>
      <c r="F6" s="9"/>
    </row>
    <row r="7" spans="1:6" ht="23.25" x14ac:dyDescent="0.25">
      <c r="A7" s="11" t="s">
        <v>3</v>
      </c>
      <c r="B7" s="12" t="s">
        <v>4</v>
      </c>
      <c r="C7" s="13" t="s">
        <v>5</v>
      </c>
      <c r="D7" s="13" t="s">
        <v>6</v>
      </c>
      <c r="E7" s="14" t="s">
        <v>7</v>
      </c>
      <c r="F7" s="14" t="s">
        <v>8</v>
      </c>
    </row>
    <row r="8" spans="1:6" x14ac:dyDescent="0.25">
      <c r="A8" s="15"/>
      <c r="B8" s="16"/>
      <c r="C8" s="17"/>
      <c r="D8" s="17"/>
      <c r="E8" s="18"/>
      <c r="F8" s="18"/>
    </row>
    <row r="9" spans="1:6" x14ac:dyDescent="0.25">
      <c r="A9" s="19" t="s">
        <v>9</v>
      </c>
      <c r="B9" s="20" t="s">
        <v>10</v>
      </c>
      <c r="C9" s="21"/>
      <c r="D9" s="21"/>
      <c r="E9" s="22"/>
      <c r="F9" s="22"/>
    </row>
    <row r="10" spans="1:6" ht="95.1" customHeight="1" x14ac:dyDescent="0.25">
      <c r="A10" s="15" t="s">
        <v>11</v>
      </c>
      <c r="B10" s="23" t="s">
        <v>12</v>
      </c>
      <c r="C10" s="17" t="s">
        <v>13</v>
      </c>
      <c r="D10" s="17">
        <v>3</v>
      </c>
      <c r="E10" s="18"/>
      <c r="F10" s="18">
        <f>SUM(D10*E10)</f>
        <v>0</v>
      </c>
    </row>
    <row r="11" spans="1:6" x14ac:dyDescent="0.25">
      <c r="A11" s="24"/>
      <c r="B11" s="25" t="s">
        <v>14</v>
      </c>
      <c r="C11" s="26"/>
      <c r="D11" s="26"/>
      <c r="E11" s="27"/>
      <c r="F11" s="28">
        <f>SUM(F10:F10)</f>
        <v>0</v>
      </c>
    </row>
    <row r="12" spans="1:6" x14ac:dyDescent="0.25">
      <c r="A12" s="29"/>
      <c r="B12" s="30"/>
      <c r="C12" s="31"/>
      <c r="D12" s="31"/>
      <c r="E12" s="32"/>
      <c r="F12" s="33"/>
    </row>
    <row r="13" spans="1:6" x14ac:dyDescent="0.25">
      <c r="A13" s="19" t="s">
        <v>15</v>
      </c>
      <c r="B13" s="20" t="s">
        <v>16</v>
      </c>
      <c r="C13" s="21"/>
      <c r="D13" s="21"/>
      <c r="E13" s="22"/>
      <c r="F13" s="22"/>
    </row>
    <row r="14" spans="1:6" ht="95.1" customHeight="1" x14ac:dyDescent="0.25">
      <c r="A14" s="15" t="s">
        <v>17</v>
      </c>
      <c r="B14" s="34" t="s">
        <v>18</v>
      </c>
      <c r="C14" s="17" t="s">
        <v>13</v>
      </c>
      <c r="D14" s="17">
        <v>20</v>
      </c>
      <c r="E14" s="18"/>
      <c r="F14" s="18">
        <f>D14*E14</f>
        <v>0</v>
      </c>
    </row>
    <row r="15" spans="1:6" ht="103.5" customHeight="1" x14ac:dyDescent="0.25">
      <c r="A15" s="15" t="s">
        <v>19</v>
      </c>
      <c r="B15" s="34" t="s">
        <v>20</v>
      </c>
      <c r="C15" s="17" t="s">
        <v>13</v>
      </c>
      <c r="D15" s="17">
        <v>20</v>
      </c>
      <c r="E15" s="18"/>
      <c r="F15" s="18">
        <f>D15*E15</f>
        <v>0</v>
      </c>
    </row>
    <row r="16" spans="1:6" ht="105.6" customHeight="1" x14ac:dyDescent="0.25">
      <c r="A16" s="15" t="s">
        <v>21</v>
      </c>
      <c r="B16" s="35" t="s">
        <v>22</v>
      </c>
      <c r="C16" s="17" t="s">
        <v>23</v>
      </c>
      <c r="D16" s="17">
        <v>120</v>
      </c>
      <c r="E16" s="18"/>
      <c r="F16" s="18">
        <f>D16*E16</f>
        <v>0</v>
      </c>
    </row>
    <row r="17" spans="1:6" ht="159.19999999999999" customHeight="1" x14ac:dyDescent="0.25">
      <c r="A17" s="15" t="s">
        <v>24</v>
      </c>
      <c r="B17" s="35" t="s">
        <v>25</v>
      </c>
      <c r="C17" s="17" t="s">
        <v>23</v>
      </c>
      <c r="D17" s="17">
        <v>120</v>
      </c>
      <c r="E17" s="18"/>
      <c r="F17" s="18">
        <f>D17*E17</f>
        <v>0</v>
      </c>
    </row>
    <row r="18" spans="1:6" ht="72.599999999999994" customHeight="1" x14ac:dyDescent="0.25">
      <c r="A18" s="15" t="s">
        <v>26</v>
      </c>
      <c r="B18" s="34" t="s">
        <v>27</v>
      </c>
      <c r="C18" s="17" t="s">
        <v>13</v>
      </c>
      <c r="D18" s="17">
        <v>20</v>
      </c>
      <c r="E18" s="18"/>
      <c r="F18" s="18">
        <f>D18*E18</f>
        <v>0</v>
      </c>
    </row>
    <row r="19" spans="1:6" x14ac:dyDescent="0.25">
      <c r="A19" s="24"/>
      <c r="B19" s="25" t="s">
        <v>28</v>
      </c>
      <c r="C19" s="26"/>
      <c r="D19" s="26"/>
      <c r="E19" s="27"/>
      <c r="F19" s="28">
        <f>SUM(F14:F18)</f>
        <v>0</v>
      </c>
    </row>
    <row r="20" spans="1:6" x14ac:dyDescent="0.25">
      <c r="A20" s="15"/>
      <c r="B20" s="36"/>
      <c r="C20" s="17"/>
      <c r="D20" s="17"/>
      <c r="E20" s="18"/>
      <c r="F20" s="37"/>
    </row>
    <row r="21" spans="1:6" x14ac:dyDescent="0.25">
      <c r="A21" s="19" t="s">
        <v>29</v>
      </c>
      <c r="B21" s="20" t="s">
        <v>30</v>
      </c>
      <c r="C21" s="21"/>
      <c r="D21" s="21"/>
      <c r="E21" s="22"/>
      <c r="F21" s="22"/>
    </row>
    <row r="22" spans="1:6" ht="83.1" customHeight="1" x14ac:dyDescent="0.25">
      <c r="A22" s="15" t="s">
        <v>31</v>
      </c>
      <c r="B22" s="38" t="s">
        <v>32</v>
      </c>
      <c r="C22" s="17" t="s">
        <v>13</v>
      </c>
      <c r="D22" s="17">
        <v>40</v>
      </c>
      <c r="E22" s="18"/>
      <c r="F22" s="18">
        <f t="shared" ref="F22:F32" si="0">D22*E22</f>
        <v>0</v>
      </c>
    </row>
    <row r="23" spans="1:6" ht="102.95" customHeight="1" x14ac:dyDescent="0.25">
      <c r="A23" s="15" t="s">
        <v>33</v>
      </c>
      <c r="B23" s="35" t="s">
        <v>34</v>
      </c>
      <c r="C23" s="17" t="s">
        <v>13</v>
      </c>
      <c r="D23" s="17">
        <v>1</v>
      </c>
      <c r="E23" s="18"/>
      <c r="F23" s="18">
        <f t="shared" si="0"/>
        <v>0</v>
      </c>
    </row>
    <row r="24" spans="1:6" ht="86.1" customHeight="1" x14ac:dyDescent="0.25">
      <c r="A24" s="15" t="s">
        <v>35</v>
      </c>
      <c r="B24" s="35" t="s">
        <v>36</v>
      </c>
      <c r="C24" s="17" t="s">
        <v>13</v>
      </c>
      <c r="D24" s="17">
        <v>1</v>
      </c>
      <c r="E24" s="18"/>
      <c r="F24" s="18">
        <f t="shared" si="0"/>
        <v>0</v>
      </c>
    </row>
    <row r="25" spans="1:6" ht="93.95" customHeight="1" x14ac:dyDescent="0.25">
      <c r="A25" s="15" t="s">
        <v>37</v>
      </c>
      <c r="B25" s="35" t="s">
        <v>38</v>
      </c>
      <c r="C25" s="17" t="s">
        <v>13</v>
      </c>
      <c r="D25" s="17">
        <v>20</v>
      </c>
      <c r="E25" s="18"/>
      <c r="F25" s="18">
        <f t="shared" si="0"/>
        <v>0</v>
      </c>
    </row>
    <row r="26" spans="1:6" ht="66.599999999999994" customHeight="1" x14ac:dyDescent="0.25">
      <c r="A26" s="15" t="s">
        <v>39</v>
      </c>
      <c r="B26" s="35" t="s">
        <v>40</v>
      </c>
      <c r="C26" s="17" t="s">
        <v>41</v>
      </c>
      <c r="D26" s="17">
        <v>1000</v>
      </c>
      <c r="E26" s="18"/>
      <c r="F26" s="18">
        <f t="shared" si="0"/>
        <v>0</v>
      </c>
    </row>
    <row r="27" spans="1:6" ht="116.1" customHeight="1" x14ac:dyDescent="0.25">
      <c r="A27" s="15" t="s">
        <v>42</v>
      </c>
      <c r="B27" s="35" t="s">
        <v>43</v>
      </c>
      <c r="C27" s="17" t="s">
        <v>44</v>
      </c>
      <c r="D27" s="17">
        <v>50</v>
      </c>
      <c r="E27" s="18"/>
      <c r="F27" s="18">
        <f t="shared" si="0"/>
        <v>0</v>
      </c>
    </row>
    <row r="28" spans="1:6" ht="118.9" customHeight="1" x14ac:dyDescent="0.25">
      <c r="A28" s="15" t="s">
        <v>45</v>
      </c>
      <c r="B28" s="35" t="s">
        <v>46</v>
      </c>
      <c r="C28" s="17" t="s">
        <v>23</v>
      </c>
      <c r="D28" s="17">
        <v>120</v>
      </c>
      <c r="E28" s="18"/>
      <c r="F28" s="18">
        <f t="shared" si="0"/>
        <v>0</v>
      </c>
    </row>
    <row r="29" spans="1:6" ht="270" x14ac:dyDescent="0.25">
      <c r="A29" s="15" t="s">
        <v>47</v>
      </c>
      <c r="B29" s="35" t="s">
        <v>48</v>
      </c>
      <c r="C29" s="17" t="s">
        <v>49</v>
      </c>
      <c r="D29" s="17">
        <v>1</v>
      </c>
      <c r="E29" s="18"/>
      <c r="F29" s="18">
        <f t="shared" si="0"/>
        <v>0</v>
      </c>
    </row>
    <row r="30" spans="1:6" ht="281.25" x14ac:dyDescent="0.25">
      <c r="A30" s="15" t="s">
        <v>50</v>
      </c>
      <c r="B30" s="35" t="s">
        <v>51</v>
      </c>
      <c r="C30" s="17" t="s">
        <v>49</v>
      </c>
      <c r="D30" s="17">
        <v>1</v>
      </c>
      <c r="E30" s="18"/>
      <c r="F30" s="18">
        <f t="shared" si="0"/>
        <v>0</v>
      </c>
    </row>
    <row r="31" spans="1:6" ht="267.60000000000002" customHeight="1" x14ac:dyDescent="0.25">
      <c r="A31" s="15" t="s">
        <v>52</v>
      </c>
      <c r="B31" s="35" t="s">
        <v>53</v>
      </c>
      <c r="C31" s="17" t="s">
        <v>49</v>
      </c>
      <c r="D31" s="17">
        <v>1</v>
      </c>
      <c r="E31" s="18"/>
      <c r="F31" s="18">
        <f t="shared" si="0"/>
        <v>0</v>
      </c>
    </row>
    <row r="32" spans="1:6" ht="89.25" customHeight="1" x14ac:dyDescent="0.25">
      <c r="A32" s="15" t="s">
        <v>54</v>
      </c>
      <c r="B32" s="35" t="s">
        <v>55</v>
      </c>
      <c r="C32" s="17" t="s">
        <v>49</v>
      </c>
      <c r="D32" s="17">
        <v>1</v>
      </c>
      <c r="E32" s="18"/>
      <c r="F32" s="18">
        <f t="shared" si="0"/>
        <v>0</v>
      </c>
    </row>
    <row r="33" spans="1:6" x14ac:dyDescent="0.25">
      <c r="A33" s="24"/>
      <c r="B33" s="25" t="s">
        <v>56</v>
      </c>
      <c r="C33" s="26"/>
      <c r="D33" s="26"/>
      <c r="E33" s="27"/>
      <c r="F33" s="28">
        <f>SUM(F22:F32)</f>
        <v>0</v>
      </c>
    </row>
    <row r="34" spans="1:6" x14ac:dyDescent="0.25">
      <c r="A34" s="15"/>
      <c r="B34" s="39"/>
      <c r="C34" s="40"/>
      <c r="D34" s="41"/>
      <c r="E34" s="42"/>
      <c r="F34" s="42"/>
    </row>
    <row r="35" spans="1:6" x14ac:dyDescent="0.25">
      <c r="A35" s="19" t="s">
        <v>57</v>
      </c>
      <c r="B35" s="20" t="s">
        <v>58</v>
      </c>
      <c r="C35" s="21"/>
      <c r="D35" s="21"/>
      <c r="E35" s="22"/>
      <c r="F35" s="22"/>
    </row>
    <row r="36" spans="1:6" ht="121.15" customHeight="1" x14ac:dyDescent="0.25">
      <c r="A36" s="15" t="s">
        <v>59</v>
      </c>
      <c r="B36" s="43" t="s">
        <v>60</v>
      </c>
      <c r="C36" s="40" t="s">
        <v>13</v>
      </c>
      <c r="D36" s="41">
        <v>1</v>
      </c>
      <c r="E36" s="42"/>
      <c r="F36" s="42">
        <f>D36*E36</f>
        <v>0</v>
      </c>
    </row>
    <row r="37" spans="1:6" ht="94.5" customHeight="1" x14ac:dyDescent="0.25">
      <c r="A37" s="15" t="s">
        <v>61</v>
      </c>
      <c r="B37" s="43" t="s">
        <v>62</v>
      </c>
      <c r="C37" s="40" t="s">
        <v>13</v>
      </c>
      <c r="D37" s="41">
        <v>1</v>
      </c>
      <c r="E37" s="42"/>
      <c r="F37" s="42">
        <f>D37*E37</f>
        <v>0</v>
      </c>
    </row>
    <row r="38" spans="1:6" ht="78.400000000000006" customHeight="1" x14ac:dyDescent="0.25">
      <c r="A38" s="15" t="s">
        <v>63</v>
      </c>
      <c r="B38" s="44" t="s">
        <v>64</v>
      </c>
      <c r="C38" s="40" t="s">
        <v>49</v>
      </c>
      <c r="D38" s="41">
        <v>2</v>
      </c>
      <c r="E38" s="42"/>
      <c r="F38" s="42">
        <f>D38*E38</f>
        <v>0</v>
      </c>
    </row>
    <row r="39" spans="1:6" ht="64.5" customHeight="1" x14ac:dyDescent="0.25">
      <c r="A39" s="15" t="s">
        <v>65</v>
      </c>
      <c r="B39" s="44" t="s">
        <v>66</v>
      </c>
      <c r="C39" s="40" t="s">
        <v>49</v>
      </c>
      <c r="D39" s="41">
        <v>2</v>
      </c>
      <c r="E39" s="42"/>
      <c r="F39" s="42">
        <f>D39*E39</f>
        <v>0</v>
      </c>
    </row>
    <row r="40" spans="1:6" x14ac:dyDescent="0.25">
      <c r="A40" s="24"/>
      <c r="B40" s="25" t="s">
        <v>67</v>
      </c>
      <c r="C40" s="26"/>
      <c r="D40" s="26"/>
      <c r="E40" s="27"/>
      <c r="F40" s="28">
        <f>SUM(F36:F39)</f>
        <v>0</v>
      </c>
    </row>
    <row r="41" spans="1:6" x14ac:dyDescent="0.25">
      <c r="F41" s="45"/>
    </row>
  </sheetData>
  <mergeCells count="2">
    <mergeCell ref="B5:C5"/>
    <mergeCell ref="D5:F5"/>
  </mergeCells>
  <pageMargins left="0.7" right="0.7" top="0.75" bottom="0.75" header="0.51180555555555496" footer="0.3"/>
  <pageSetup paperSize="9" scale="92" firstPageNumber="0" orientation="portrait" horizontalDpi="300" verticalDpi="300"/>
  <headerFooter>
    <oddFooter>&amp;L&amp;"Arial,Obično"&amp;8Zagreb, studeni 2024.&amp;R&amp;"Arial,Obično"&amp;8str.&amp;P/&amp;N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22"/>
  <sheetViews>
    <sheetView tabSelected="1" zoomScale="130" zoomScaleNormal="130" workbookViewId="0">
      <selection activeCell="B30" sqref="B30"/>
    </sheetView>
  </sheetViews>
  <sheetFormatPr defaultRowHeight="15" x14ac:dyDescent="0.25"/>
  <cols>
    <col min="1" max="1" width="9" style="46" customWidth="1"/>
    <col min="2" max="2" width="60" style="2" customWidth="1"/>
    <col min="3" max="3" width="22.85546875" style="5" customWidth="1"/>
    <col min="4" max="1025" width="9.140625" style="2" customWidth="1"/>
  </cols>
  <sheetData>
    <row r="1" spans="1:3" x14ac:dyDescent="0.25">
      <c r="A1" s="47"/>
      <c r="B1" s="48"/>
      <c r="C1" s="49"/>
    </row>
    <row r="2" spans="1:3" x14ac:dyDescent="0.25">
      <c r="A2" s="47"/>
      <c r="B2" s="48"/>
      <c r="C2" s="49"/>
    </row>
    <row r="3" spans="1:3" x14ac:dyDescent="0.25">
      <c r="A3" s="47"/>
      <c r="B3" s="48"/>
      <c r="C3" s="49"/>
    </row>
    <row r="4" spans="1:3" x14ac:dyDescent="0.25">
      <c r="A4" s="47"/>
      <c r="B4" s="48"/>
      <c r="C4" s="49"/>
    </row>
    <row r="5" spans="1:3" x14ac:dyDescent="0.25">
      <c r="A5" s="47"/>
      <c r="B5" s="1" t="s">
        <v>68</v>
      </c>
      <c r="C5" s="50" t="s">
        <v>2</v>
      </c>
    </row>
    <row r="6" spans="1:3" x14ac:dyDescent="0.25">
      <c r="A6" s="47"/>
      <c r="B6" s="48"/>
      <c r="C6" s="49"/>
    </row>
    <row r="7" spans="1:3" s="54" customFormat="1" ht="11.25" x14ac:dyDescent="0.2">
      <c r="A7" s="51"/>
      <c r="B7" s="52" t="s">
        <v>69</v>
      </c>
      <c r="C7" s="53"/>
    </row>
    <row r="8" spans="1:3" x14ac:dyDescent="0.25">
      <c r="A8" s="55"/>
      <c r="B8" s="56"/>
      <c r="C8" s="42"/>
    </row>
    <row r="9" spans="1:3" s="60" customFormat="1" ht="11.25" x14ac:dyDescent="0.2">
      <c r="A9" s="57">
        <v>1</v>
      </c>
      <c r="B9" s="58" t="str">
        <f>+TROŠKOVNIK!B9</f>
        <v>RADOVI RUŠENJA</v>
      </c>
      <c r="C9" s="59">
        <f>+TROŠKOVNIK!F11</f>
        <v>0</v>
      </c>
    </row>
    <row r="10" spans="1:3" x14ac:dyDescent="0.25">
      <c r="A10" s="55"/>
      <c r="B10" s="56"/>
      <c r="C10" s="42"/>
    </row>
    <row r="11" spans="1:3" s="60" customFormat="1" ht="11.25" x14ac:dyDescent="0.2">
      <c r="A11" s="57">
        <v>2</v>
      </c>
      <c r="B11" s="58" t="str">
        <f>+TROŠKOVNIK!B13</f>
        <v>ZEMLJANI RADOVI</v>
      </c>
      <c r="C11" s="59">
        <f>+TROŠKOVNIK!F19</f>
        <v>0</v>
      </c>
    </row>
    <row r="12" spans="1:3" x14ac:dyDescent="0.25">
      <c r="A12" s="55"/>
      <c r="B12" s="56"/>
      <c r="C12" s="42"/>
    </row>
    <row r="13" spans="1:3" s="60" customFormat="1" ht="11.25" x14ac:dyDescent="0.2">
      <c r="A13" s="57">
        <v>3</v>
      </c>
      <c r="B13" s="58" t="str">
        <f>+TROŠKOVNIK!B21</f>
        <v>DJEČJE IGRALIŠTE</v>
      </c>
      <c r="C13" s="59">
        <f>+TROŠKOVNIK!F33</f>
        <v>0</v>
      </c>
    </row>
    <row r="14" spans="1:3" x14ac:dyDescent="0.25">
      <c r="A14" s="55"/>
      <c r="B14" s="56"/>
      <c r="C14" s="42"/>
    </row>
    <row r="15" spans="1:3" x14ac:dyDescent="0.25">
      <c r="A15" s="57">
        <v>5</v>
      </c>
      <c r="B15" s="61" t="str">
        <f>TROŠKOVNIK!B35</f>
        <v>URBANA OPREMA</v>
      </c>
      <c r="C15" s="59">
        <f>TROŠKOVNIK!F40</f>
        <v>0</v>
      </c>
    </row>
    <row r="16" spans="1:3" x14ac:dyDescent="0.25">
      <c r="A16" s="55"/>
      <c r="B16" s="56"/>
      <c r="C16" s="42"/>
    </row>
    <row r="17" spans="1:3" x14ac:dyDescent="0.25">
      <c r="A17" s="55"/>
      <c r="B17" s="56"/>
      <c r="C17" s="42"/>
    </row>
    <row r="18" spans="1:3" s="65" customFormat="1" ht="11.25" x14ac:dyDescent="0.2">
      <c r="A18" s="62"/>
      <c r="B18" s="63" t="s">
        <v>70</v>
      </c>
      <c r="C18" s="64">
        <f>SUM(C9:C16)</f>
        <v>0</v>
      </c>
    </row>
    <row r="19" spans="1:3" x14ac:dyDescent="0.25">
      <c r="A19" s="55"/>
      <c r="B19" s="66"/>
      <c r="C19" s="42"/>
    </row>
    <row r="20" spans="1:3" s="65" customFormat="1" ht="11.25" x14ac:dyDescent="0.2">
      <c r="A20" s="62"/>
      <c r="B20" s="63" t="s">
        <v>71</v>
      </c>
      <c r="C20" s="64">
        <f>(C18/100)*25</f>
        <v>0</v>
      </c>
    </row>
    <row r="21" spans="1:3" x14ac:dyDescent="0.25">
      <c r="A21" s="55"/>
      <c r="B21" s="66"/>
      <c r="C21" s="42"/>
    </row>
    <row r="22" spans="1:3" x14ac:dyDescent="0.25">
      <c r="A22" s="67"/>
      <c r="B22" s="68" t="s">
        <v>72</v>
      </c>
      <c r="C22" s="69">
        <f>SUM(C18+C20)</f>
        <v>0</v>
      </c>
    </row>
  </sheetData>
  <pageMargins left="0.7" right="0.7" top="0.75" bottom="0.75" header="0.51180555555555496" footer="0.3"/>
  <pageSetup paperSize="9" scale="92" firstPageNumber="0" orientation="portrait" horizontalDpi="300" verticalDpi="300"/>
  <headerFooter>
    <oddFooter>&amp;L&amp;"Arial,Obično"&amp;8Zagreb, studeni 2024.&amp;R&amp;"Arial,Obično"&amp;8str.&amp;P/&amp;N</oddFooter>
  </headerFooter>
  <drawing r:id="rId1"/>
</worksheet>
</file>

<file path=docProps/app.xml><?xml version="1.0" encoding="utf-8"?>
<Properties xmlns="http://schemas.openxmlformats.org/officeDocument/2006/extended-properties" xmlns:vt="http://schemas.openxmlformats.org/officeDocument/2006/docPropsVTypes">
  <Template/>
  <TotalTime>27</TotalTime>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TROŠKOVNIK</vt:lpstr>
      <vt:lpstr>REKAPITULACIJA</vt:lpstr>
      <vt:lpstr>REKAPITULACIJA!Podrucje_ispisa</vt:lpstr>
      <vt:lpstr>TROŠKOVNIK!Podrucje_ispisa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Korisnik</cp:lastModifiedBy>
  <cp:revision>2</cp:revision>
  <dcterms:created xsi:type="dcterms:W3CDTF">2022-05-11T05:35:00Z</dcterms:created>
  <dcterms:modified xsi:type="dcterms:W3CDTF">2025-06-26T10:48:31Z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ICV">
    <vt:lpwstr>21B251C89D194E159623C3DE76359312_13</vt:lpwstr>
  </property>
  <property fmtid="{D5CDD505-2E9C-101B-9397-08002B2CF9AE}" pid="6" name="KSOProductBuildVer">
    <vt:lpwstr>1033-12.2.0.19805</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