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0" windowWidth="1944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E308" s="1"/>
  <c r="B308" s="1"/>
  <c r="G308"/>
  <c r="F308"/>
  <c r="F307"/>
  <c r="H306"/>
  <c r="E306" s="1"/>
  <c r="B306" s="1"/>
  <c r="G306"/>
  <c r="F306"/>
  <c r="H305"/>
  <c r="G305"/>
  <c r="F305"/>
  <c r="E305"/>
  <c r="B305" s="1"/>
  <c r="H304"/>
  <c r="G304"/>
  <c r="F304"/>
  <c r="H303"/>
  <c r="E303" s="1"/>
  <c r="B303" s="1"/>
  <c r="G303"/>
  <c r="F303"/>
  <c r="H302"/>
  <c r="G302"/>
  <c r="F302"/>
  <c r="H301"/>
  <c r="E301" s="1"/>
  <c r="B301" s="1"/>
  <c r="G301"/>
  <c r="F301"/>
  <c r="H300"/>
  <c r="G300"/>
  <c r="F300"/>
  <c r="H299"/>
  <c r="G299"/>
  <c r="F299"/>
  <c r="H298"/>
  <c r="G298"/>
  <c r="F298"/>
  <c r="H297"/>
  <c r="G297"/>
  <c r="F297"/>
  <c r="H296"/>
  <c r="G296"/>
  <c r="F296"/>
  <c r="H295"/>
  <c r="G295"/>
  <c r="F295"/>
  <c r="H294"/>
  <c r="G294"/>
  <c r="F294"/>
  <c r="H293"/>
  <c r="G293"/>
  <c r="F293"/>
  <c r="H292"/>
  <c r="G292"/>
  <c r="F292"/>
  <c r="H291"/>
  <c r="G291"/>
  <c r="F291"/>
  <c r="F290"/>
  <c r="F289"/>
  <c r="H288"/>
  <c r="G288"/>
  <c r="F288"/>
  <c r="H287"/>
  <c r="E287" s="1"/>
  <c r="B287" s="1"/>
  <c r="G287"/>
  <c r="F287"/>
  <c r="H286"/>
  <c r="G286"/>
  <c r="F286"/>
  <c r="H285"/>
  <c r="G285"/>
  <c r="F285"/>
  <c r="F284"/>
  <c r="H283"/>
  <c r="G283"/>
  <c r="F283"/>
  <c r="H282"/>
  <c r="G282"/>
  <c r="F282"/>
  <c r="H281"/>
  <c r="G281"/>
  <c r="F281"/>
  <c r="F280"/>
  <c r="F279"/>
  <c r="F278"/>
  <c r="F277"/>
  <c r="F276"/>
  <c r="L275"/>
  <c r="F275" s="1"/>
  <c r="H275"/>
  <c r="F274"/>
  <c r="I273"/>
  <c r="H273"/>
  <c r="F273"/>
  <c r="E272"/>
  <c r="M271"/>
  <c r="L271"/>
  <c r="E271"/>
  <c r="M270"/>
  <c r="L270"/>
  <c r="E270"/>
  <c r="M269"/>
  <c r="L269"/>
  <c r="E269"/>
  <c r="M268"/>
  <c r="L268"/>
  <c r="E268"/>
  <c r="M267"/>
  <c r="L267"/>
  <c r="E267"/>
  <c r="M266"/>
  <c r="L266"/>
  <c r="E266"/>
  <c r="M265"/>
  <c r="L265"/>
  <c r="E265"/>
  <c r="M264"/>
  <c r="L264"/>
  <c r="E264"/>
  <c r="M263"/>
  <c r="L263"/>
  <c r="E263"/>
  <c r="M262"/>
  <c r="L262"/>
  <c r="E262"/>
  <c r="M261"/>
  <c r="L261"/>
  <c r="E261"/>
  <c r="M260"/>
  <c r="L260"/>
  <c r="E260"/>
  <c r="M259"/>
  <c r="L259"/>
  <c r="E259"/>
  <c r="M258"/>
  <c r="L258"/>
  <c r="E258"/>
  <c r="M257"/>
  <c r="L257"/>
  <c r="E257"/>
  <c r="M256"/>
  <c r="L256"/>
  <c r="E256"/>
  <c r="M255"/>
  <c r="L255"/>
  <c r="E255"/>
  <c r="M254"/>
  <c r="L254"/>
  <c r="E254"/>
  <c r="M253"/>
  <c r="L253"/>
  <c r="E253"/>
  <c r="M252"/>
  <c r="L252"/>
  <c r="E252"/>
  <c r="M251"/>
  <c r="L251"/>
  <c r="E251"/>
  <c r="M250"/>
  <c r="L250"/>
  <c r="E250"/>
  <c r="M249"/>
  <c r="L249"/>
  <c r="E249"/>
  <c r="M248"/>
  <c r="L248"/>
  <c r="E248"/>
  <c r="M247"/>
  <c r="L247"/>
  <c r="E247"/>
  <c r="M246"/>
  <c r="L246"/>
  <c r="E246"/>
  <c r="M245"/>
  <c r="L245"/>
  <c r="E245"/>
  <c r="M244"/>
  <c r="L244"/>
  <c r="E244"/>
  <c r="M243"/>
  <c r="L243"/>
  <c r="E243"/>
  <c r="M242"/>
  <c r="L242"/>
  <c r="E242"/>
  <c r="M241"/>
  <c r="L241"/>
  <c r="E241"/>
  <c r="M240"/>
  <c r="L240"/>
  <c r="E240"/>
  <c r="M239"/>
  <c r="L239"/>
  <c r="E239"/>
  <c r="M238"/>
  <c r="L238"/>
  <c r="E238"/>
  <c r="M237"/>
  <c r="L237"/>
  <c r="E237"/>
  <c r="M236"/>
  <c r="L236"/>
  <c r="E236"/>
  <c r="M235"/>
  <c r="L235"/>
  <c r="E235"/>
  <c r="M234"/>
  <c r="L234"/>
  <c r="E234"/>
  <c r="M233"/>
  <c r="L233"/>
  <c r="E233"/>
  <c r="M232"/>
  <c r="L232"/>
  <c r="E232"/>
  <c r="M231"/>
  <c r="L231"/>
  <c r="E231"/>
  <c r="M230"/>
  <c r="L230"/>
  <c r="E230"/>
  <c r="M229"/>
  <c r="L229"/>
  <c r="E229"/>
  <c r="M228"/>
  <c r="L228"/>
  <c r="E228"/>
  <c r="M227"/>
  <c r="L227"/>
  <c r="E227"/>
  <c r="M226"/>
  <c r="L226"/>
  <c r="E226"/>
  <c r="M225"/>
  <c r="L225"/>
  <c r="E225"/>
  <c r="M224"/>
  <c r="L224"/>
  <c r="E224"/>
  <c r="M223"/>
  <c r="L223"/>
  <c r="E223"/>
  <c r="M222"/>
  <c r="L222"/>
  <c r="E222"/>
  <c r="M221"/>
  <c r="L221"/>
  <c r="E221"/>
  <c r="M220"/>
  <c r="L220"/>
  <c r="E220"/>
  <c r="M219"/>
  <c r="L219"/>
  <c r="E219"/>
  <c r="M218"/>
  <c r="L218"/>
  <c r="E218"/>
  <c r="M217"/>
  <c r="L217"/>
  <c r="E217"/>
  <c r="M216"/>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H145"/>
  <c r="G145"/>
  <c r="F145"/>
  <c r="H144"/>
  <c r="G144"/>
  <c r="F144"/>
  <c r="F143"/>
  <c r="H142"/>
  <c r="G142"/>
  <c r="F142"/>
  <c r="H141"/>
  <c r="G141"/>
  <c r="F141"/>
  <c r="H140"/>
  <c r="G140"/>
  <c r="F140"/>
  <c r="H139"/>
  <c r="G139"/>
  <c r="F139"/>
  <c r="H138"/>
  <c r="G138"/>
  <c r="F138"/>
  <c r="H137"/>
  <c r="G137"/>
  <c r="F137"/>
  <c r="H136"/>
  <c r="G136"/>
  <c r="F136"/>
  <c r="H135"/>
  <c r="G135"/>
  <c r="F135"/>
  <c r="H134"/>
  <c r="G134"/>
  <c r="F134"/>
  <c r="H133"/>
  <c r="G133"/>
  <c r="F133"/>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E105" s="1"/>
  <c r="B105" s="1"/>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H90"/>
  <c r="G90"/>
  <c r="F90"/>
  <c r="H89"/>
  <c r="E89" s="1"/>
  <c r="B89" s="1"/>
  <c r="G89"/>
  <c r="F89"/>
  <c r="H88"/>
  <c r="G88"/>
  <c r="F88"/>
  <c r="H87"/>
  <c r="G87"/>
  <c r="F87"/>
  <c r="H86"/>
  <c r="G86"/>
  <c r="F86"/>
  <c r="H85"/>
  <c r="G85"/>
  <c r="F85"/>
  <c r="H84"/>
  <c r="G84"/>
  <c r="F84"/>
  <c r="H83"/>
  <c r="G83"/>
  <c r="F83"/>
  <c r="H82"/>
  <c r="G82"/>
  <c r="F82"/>
  <c r="H81"/>
  <c r="G81"/>
  <c r="F81"/>
  <c r="H80"/>
  <c r="G80"/>
  <c r="F80"/>
  <c r="H79"/>
  <c r="G79"/>
  <c r="F79"/>
  <c r="H78"/>
  <c r="G78"/>
  <c r="F78"/>
  <c r="H77"/>
  <c r="G77"/>
  <c r="F77"/>
  <c r="H76"/>
  <c r="G76"/>
  <c r="F76"/>
  <c r="H75"/>
  <c r="G75"/>
  <c r="F75"/>
  <c r="H74"/>
  <c r="G74"/>
  <c r="F74"/>
  <c r="H73"/>
  <c r="G73"/>
  <c r="F73"/>
  <c r="H72"/>
  <c r="G72"/>
  <c r="F72"/>
  <c r="H71"/>
  <c r="G71"/>
  <c r="F71"/>
  <c r="H70"/>
  <c r="G70"/>
  <c r="F70"/>
  <c r="H69"/>
  <c r="G69"/>
  <c r="F69"/>
  <c r="H68"/>
  <c r="G68"/>
  <c r="F68"/>
  <c r="H67"/>
  <c r="G67"/>
  <c r="F67"/>
  <c r="H66"/>
  <c r="G66"/>
  <c r="F66"/>
  <c r="H65"/>
  <c r="G65"/>
  <c r="F65"/>
  <c r="H64"/>
  <c r="G64"/>
  <c r="F64"/>
  <c r="H63"/>
  <c r="G63"/>
  <c r="F63"/>
  <c r="H62"/>
  <c r="G62"/>
  <c r="F62"/>
  <c r="H61"/>
  <c r="G61"/>
  <c r="F61"/>
  <c r="H60"/>
  <c r="G60"/>
  <c r="F60"/>
  <c r="H59"/>
  <c r="G59"/>
  <c r="F59"/>
  <c r="H58"/>
  <c r="G58"/>
  <c r="F58"/>
  <c r="H57"/>
  <c r="G57"/>
  <c r="F57"/>
  <c r="H56"/>
  <c r="G56"/>
  <c r="F56"/>
  <c r="H55"/>
  <c r="G55"/>
  <c r="F55"/>
  <c r="H54"/>
  <c r="G54"/>
  <c r="F54"/>
  <c r="H53"/>
  <c r="G53"/>
  <c r="F53"/>
  <c r="H52"/>
  <c r="G52"/>
  <c r="F52"/>
  <c r="H51"/>
  <c r="G51"/>
  <c r="F51"/>
  <c r="H50"/>
  <c r="G50"/>
  <c r="F50"/>
  <c r="H49"/>
  <c r="G49"/>
  <c r="F49"/>
  <c r="H48"/>
  <c r="G48"/>
  <c r="F48"/>
  <c r="H47"/>
  <c r="G47"/>
  <c r="F47"/>
  <c r="H46"/>
  <c r="G46"/>
  <c r="F46"/>
  <c r="H45"/>
  <c r="G45"/>
  <c r="F45"/>
  <c r="H44"/>
  <c r="G44"/>
  <c r="F44"/>
  <c r="H43"/>
  <c r="G43"/>
  <c r="F43"/>
  <c r="H42"/>
  <c r="G42"/>
  <c r="F42"/>
  <c r="H41"/>
  <c r="G41"/>
  <c r="F41"/>
  <c r="H40"/>
  <c r="G40"/>
  <c r="F40"/>
  <c r="H39"/>
  <c r="G39"/>
  <c r="F39"/>
  <c r="H38"/>
  <c r="G38"/>
  <c r="F38"/>
  <c r="H37"/>
  <c r="G37"/>
  <c r="F37"/>
  <c r="H36"/>
  <c r="G36"/>
  <c r="F36"/>
  <c r="H35"/>
  <c r="G35"/>
  <c r="F35"/>
  <c r="H34"/>
  <c r="G34"/>
  <c r="F34"/>
  <c r="H33"/>
  <c r="G33"/>
  <c r="F33"/>
  <c r="H32"/>
  <c r="G32"/>
  <c r="F32"/>
  <c r="H31"/>
  <c r="G31"/>
  <c r="F31"/>
  <c r="H30"/>
  <c r="G30"/>
  <c r="F30"/>
  <c r="H29"/>
  <c r="G29"/>
  <c r="F29"/>
  <c r="H28"/>
  <c r="G28"/>
  <c r="F28"/>
  <c r="H27"/>
  <c r="G27"/>
  <c r="F27"/>
  <c r="H26"/>
  <c r="G26"/>
  <c r="F26"/>
  <c r="H25"/>
  <c r="G25"/>
  <c r="F25"/>
  <c r="H24"/>
  <c r="G24"/>
  <c r="F24"/>
  <c r="H23"/>
  <c r="G23"/>
  <c r="F23"/>
  <c r="H22"/>
  <c r="G22"/>
  <c r="F22"/>
  <c r="F21"/>
  <c r="F4"/>
  <c r="O3"/>
  <c r="G275" s="1"/>
  <c r="E275" s="1"/>
  <c r="B275" s="1"/>
  <c r="I3"/>
  <c r="H3"/>
  <c r="G3"/>
  <c r="D101" i="8"/>
  <c r="D95"/>
  <c r="D90"/>
  <c r="D85"/>
  <c r="D80"/>
  <c r="D75"/>
  <c r="D70"/>
  <c r="D65"/>
  <c r="D60"/>
  <c r="D55"/>
  <c r="D50"/>
  <c r="D49"/>
  <c r="D44"/>
  <c r="D43"/>
  <c r="D36"/>
  <c r="D26"/>
  <c r="D24"/>
  <c r="D18"/>
  <c r="D8"/>
  <c r="D6" s="1"/>
  <c r="E44" i="7"/>
  <c r="D44"/>
  <c r="E39"/>
  <c r="D39"/>
  <c r="E38"/>
  <c r="D38"/>
  <c r="E30"/>
  <c r="D30"/>
  <c r="E23"/>
  <c r="D23"/>
  <c r="E22"/>
  <c r="D22"/>
  <c r="E14"/>
  <c r="D14"/>
  <c r="E7"/>
  <c r="D7"/>
  <c r="E6"/>
  <c r="D6"/>
  <c r="E5"/>
  <c r="D5"/>
  <c r="F140" i="6"/>
  <c r="F139"/>
  <c r="F138"/>
  <c r="F137"/>
  <c r="F136"/>
  <c r="F135"/>
  <c r="F134"/>
  <c r="F133"/>
  <c r="F132"/>
  <c r="F131"/>
  <c r="E130"/>
  <c r="D130"/>
  <c r="F130"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E5"/>
  <c r="E141"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E258"/>
  <c r="F257"/>
  <c r="F256"/>
  <c r="F255"/>
  <c r="F254"/>
  <c r="F253"/>
  <c r="F252"/>
  <c r="F251"/>
  <c r="E250"/>
  <c r="D250"/>
  <c r="F250" s="1"/>
  <c r="F249"/>
  <c r="F248"/>
  <c r="F247"/>
  <c r="E246"/>
  <c r="E245" s="1"/>
  <c r="D246"/>
  <c r="F244"/>
  <c r="F243"/>
  <c r="E242"/>
  <c r="D242"/>
  <c r="F242" s="1"/>
  <c r="F241"/>
  <c r="F240"/>
  <c r="E239"/>
  <c r="D239"/>
  <c r="F239" s="1"/>
  <c r="E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E206"/>
  <c r="H310" i="9" s="1"/>
  <c r="F205" i="5"/>
  <c r="F204"/>
  <c r="F203"/>
  <c r="F202"/>
  <c r="F201"/>
  <c r="F200"/>
  <c r="F199"/>
  <c r="E198"/>
  <c r="D198"/>
  <c r="F198" s="1"/>
  <c r="F197"/>
  <c r="F196"/>
  <c r="F195"/>
  <c r="F194"/>
  <c r="F193"/>
  <c r="F192"/>
  <c r="E191"/>
  <c r="D191"/>
  <c r="F191" s="1"/>
  <c r="E190"/>
  <c r="H309" i="9" s="1"/>
  <c r="F189" i="5"/>
  <c r="F188"/>
  <c r="F187"/>
  <c r="F186"/>
  <c r="F185"/>
  <c r="F184"/>
  <c r="F183"/>
  <c r="F182"/>
  <c r="F181"/>
  <c r="E180"/>
  <c r="E177" s="1"/>
  <c r="D180"/>
  <c r="F180" s="1"/>
  <c r="F179"/>
  <c r="F178"/>
  <c r="D177"/>
  <c r="G307" i="9" s="1"/>
  <c r="F173" i="5"/>
  <c r="F172"/>
  <c r="F171"/>
  <c r="E170"/>
  <c r="D170"/>
  <c r="F170" s="1"/>
  <c r="F169"/>
  <c r="F168"/>
  <c r="F167"/>
  <c r="F166"/>
  <c r="F165"/>
  <c r="E164"/>
  <c r="D164"/>
  <c r="F164" s="1"/>
  <c r="F163"/>
  <c r="F162"/>
  <c r="F161"/>
  <c r="F160"/>
  <c r="F159"/>
  <c r="F158"/>
  <c r="F157"/>
  <c r="F156"/>
  <c r="F155"/>
  <c r="F154"/>
  <c r="F153"/>
  <c r="F152"/>
  <c r="F151"/>
  <c r="F150"/>
  <c r="E149"/>
  <c r="H290" i="9" s="1"/>
  <c r="D149" i="5"/>
  <c r="G290" i="9" s="1"/>
  <c r="F148" i="5"/>
  <c r="F147"/>
  <c r="D146"/>
  <c r="F145"/>
  <c r="F144"/>
  <c r="F143"/>
  <c r="E142"/>
  <c r="D142"/>
  <c r="F142" s="1"/>
  <c r="F141"/>
  <c r="F140"/>
  <c r="F139"/>
  <c r="F138"/>
  <c r="F137"/>
  <c r="F136"/>
  <c r="E135"/>
  <c r="E134" s="1"/>
  <c r="D135"/>
  <c r="F135" s="1"/>
  <c r="D134"/>
  <c r="F134" s="1"/>
  <c r="F133"/>
  <c r="F132"/>
  <c r="F131"/>
  <c r="F130"/>
  <c r="F129"/>
  <c r="F128"/>
  <c r="F127"/>
  <c r="E126"/>
  <c r="D126"/>
  <c r="F126" s="1"/>
  <c r="F125"/>
  <c r="F124"/>
  <c r="F123"/>
  <c r="F122"/>
  <c r="F121"/>
  <c r="F120"/>
  <c r="E119"/>
  <c r="E118" s="1"/>
  <c r="D119"/>
  <c r="F119" s="1"/>
  <c r="D118"/>
  <c r="F118" s="1"/>
  <c r="F117"/>
  <c r="F116"/>
  <c r="F115"/>
  <c r="F114"/>
  <c r="F113"/>
  <c r="F112"/>
  <c r="F111"/>
  <c r="F110"/>
  <c r="F109"/>
  <c r="F108"/>
  <c r="F107"/>
  <c r="E106"/>
  <c r="D106"/>
  <c r="F106" s="1"/>
  <c r="F105"/>
  <c r="F104"/>
  <c r="F103"/>
  <c r="F102"/>
  <c r="F101"/>
  <c r="F100"/>
  <c r="F99"/>
  <c r="F98"/>
  <c r="F97"/>
  <c r="F96"/>
  <c r="F95"/>
  <c r="F94"/>
  <c r="F93"/>
  <c r="F92"/>
  <c r="F91"/>
  <c r="F90"/>
  <c r="F89"/>
  <c r="E88"/>
  <c r="H289" i="9" s="1"/>
  <c r="D88" i="5"/>
  <c r="G289" i="9" s="1"/>
  <c r="E87" i="5"/>
  <c r="F86"/>
  <c r="F85"/>
  <c r="F84"/>
  <c r="F83"/>
  <c r="F82"/>
  <c r="F81"/>
  <c r="F80"/>
  <c r="E79"/>
  <c r="E78" s="1"/>
  <c r="D79"/>
  <c r="F79" s="1"/>
  <c r="D78"/>
  <c r="F78" s="1"/>
  <c r="F77"/>
  <c r="F76"/>
  <c r="F75"/>
  <c r="F74"/>
  <c r="F73"/>
  <c r="F72"/>
  <c r="F71"/>
  <c r="E70"/>
  <c r="D70"/>
  <c r="F70"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E625" s="1"/>
  <c r="D629"/>
  <c r="F629" s="1"/>
  <c r="F628"/>
  <c r="F627"/>
  <c r="E626"/>
  <c r="D626"/>
  <c r="D625" s="1"/>
  <c r="F625" s="1"/>
  <c r="F624"/>
  <c r="F623"/>
  <c r="F622"/>
  <c r="F621"/>
  <c r="F620"/>
  <c r="F619"/>
  <c r="F618"/>
  <c r="E617"/>
  <c r="D617"/>
  <c r="F617" s="1"/>
  <c r="F616"/>
  <c r="F615"/>
  <c r="F614"/>
  <c r="F613"/>
  <c r="E612"/>
  <c r="D612"/>
  <c r="F612" s="1"/>
  <c r="F611"/>
  <c r="F610"/>
  <c r="F609"/>
  <c r="F608"/>
  <c r="F607"/>
  <c r="F606"/>
  <c r="E605"/>
  <c r="D605"/>
  <c r="F604"/>
  <c r="E603"/>
  <c r="H143" i="9" s="1"/>
  <c r="D603" i="4"/>
  <c r="G143" i="9" s="1"/>
  <c r="F602" i="4"/>
  <c r="F601"/>
  <c r="F600"/>
  <c r="E599"/>
  <c r="E593" s="1"/>
  <c r="D599"/>
  <c r="F599" s="1"/>
  <c r="F598"/>
  <c r="F597"/>
  <c r="F596"/>
  <c r="F595"/>
  <c r="E594"/>
  <c r="D594"/>
  <c r="D593" s="1"/>
  <c r="F592"/>
  <c r="F591"/>
  <c r="E590"/>
  <c r="D590"/>
  <c r="F590" s="1"/>
  <c r="F589"/>
  <c r="F588"/>
  <c r="E587"/>
  <c r="D587"/>
  <c r="F587" s="1"/>
  <c r="F586"/>
  <c r="E585"/>
  <c r="D585"/>
  <c r="F585" s="1"/>
  <c r="F584"/>
  <c r="F583"/>
  <c r="F582"/>
  <c r="E581"/>
  <c r="D581"/>
  <c r="F581" s="1"/>
  <c r="D580"/>
  <c r="F580" s="1"/>
  <c r="F579"/>
  <c r="F578"/>
  <c r="E577"/>
  <c r="D577"/>
  <c r="F577" s="1"/>
  <c r="F576"/>
  <c r="F575"/>
  <c r="E574"/>
  <c r="D574"/>
  <c r="F574" s="1"/>
  <c r="F573"/>
  <c r="F572"/>
  <c r="E571"/>
  <c r="E567" s="1"/>
  <c r="D571"/>
  <c r="F571" s="1"/>
  <c r="F570"/>
  <c r="F569"/>
  <c r="E568"/>
  <c r="D568"/>
  <c r="D567" s="1"/>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D529"/>
  <c r="F529" s="1"/>
  <c r="F527"/>
  <c r="F526"/>
  <c r="E525"/>
  <c r="D525"/>
  <c r="F525" s="1"/>
  <c r="F524"/>
  <c r="F523"/>
  <c r="E522"/>
  <c r="D522"/>
  <c r="F522" s="1"/>
  <c r="F521"/>
  <c r="F520"/>
  <c r="E519"/>
  <c r="D519"/>
  <c r="F519" s="1"/>
  <c r="F518"/>
  <c r="F517"/>
  <c r="E516"/>
  <c r="E515" s="1"/>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E484"/>
  <c r="F483"/>
  <c r="F482"/>
  <c r="E481"/>
  <c r="D481"/>
  <c r="F481" s="1"/>
  <c r="F480"/>
  <c r="F479"/>
  <c r="E478"/>
  <c r="D478"/>
  <c r="F478" s="1"/>
  <c r="F477"/>
  <c r="F476"/>
  <c r="F475"/>
  <c r="F474"/>
  <c r="E473"/>
  <c r="D473"/>
  <c r="F473" s="1"/>
  <c r="E472"/>
  <c r="F471"/>
  <c r="F470"/>
  <c r="E469"/>
  <c r="D469"/>
  <c r="F469" s="1"/>
  <c r="F468"/>
  <c r="F467"/>
  <c r="E466"/>
  <c r="D466"/>
  <c r="F466" s="1"/>
  <c r="F465"/>
  <c r="F464"/>
  <c r="E463"/>
  <c r="D463"/>
  <c r="F463" s="1"/>
  <c r="F462"/>
  <c r="F461"/>
  <c r="E460"/>
  <c r="E459" s="1"/>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D422"/>
  <c r="F422" s="1"/>
  <c r="D421"/>
  <c r="F421" s="1"/>
  <c r="E418"/>
  <c r="D418"/>
  <c r="F418" s="1"/>
  <c r="E417"/>
  <c r="D417"/>
  <c r="E416"/>
  <c r="E643" s="1"/>
  <c r="D416"/>
  <c r="D643" s="1"/>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F364" s="1"/>
  <c r="E363"/>
  <c r="F362"/>
  <c r="F361"/>
  <c r="F360"/>
  <c r="F359"/>
  <c r="F358"/>
  <c r="F357"/>
  <c r="E356"/>
  <c r="D356"/>
  <c r="F356" s="1"/>
  <c r="F355"/>
  <c r="F354"/>
  <c r="F353"/>
  <c r="E352"/>
  <c r="D352"/>
  <c r="F352" s="1"/>
  <c r="E35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F310"/>
  <c r="F309"/>
  <c r="F308"/>
  <c r="F307"/>
  <c r="F306"/>
  <c r="F305"/>
  <c r="E304"/>
  <c r="D304"/>
  <c r="F304" s="1"/>
  <c r="F303"/>
  <c r="F302"/>
  <c r="F301"/>
  <c r="E300"/>
  <c r="D300"/>
  <c r="F300" s="1"/>
  <c r="E299"/>
  <c r="E298"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64"/>
  <c r="F264" s="1"/>
  <c r="D263"/>
  <c r="F263" s="1"/>
  <c r="F262"/>
  <c r="F261"/>
  <c r="F260"/>
  <c r="E259"/>
  <c r="D259"/>
  <c r="F259" s="1"/>
  <c r="F258"/>
  <c r="F257"/>
  <c r="F256"/>
  <c r="F255"/>
  <c r="F254"/>
  <c r="E253"/>
  <c r="D253"/>
  <c r="F253" s="1"/>
  <c r="E252"/>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E224"/>
  <c r="F223"/>
  <c r="F222"/>
  <c r="F221"/>
  <c r="F220"/>
  <c r="E219"/>
  <c r="D219"/>
  <c r="F219" s="1"/>
  <c r="F218"/>
  <c r="F217"/>
  <c r="E216"/>
  <c r="E215" s="1"/>
  <c r="D216"/>
  <c r="F216" s="1"/>
  <c r="D215"/>
  <c r="F215" s="1"/>
  <c r="F214"/>
  <c r="F213"/>
  <c r="F212"/>
  <c r="F211"/>
  <c r="E210"/>
  <c r="D210"/>
  <c r="F210" s="1"/>
  <c r="F209"/>
  <c r="F208"/>
  <c r="F207"/>
  <c r="F206"/>
  <c r="F205"/>
  <c r="F204"/>
  <c r="F203"/>
  <c r="E202"/>
  <c r="D202"/>
  <c r="F202" s="1"/>
  <c r="F201"/>
  <c r="F200"/>
  <c r="F199"/>
  <c r="F198"/>
  <c r="E197"/>
  <c r="D197"/>
  <c r="F197" s="1"/>
  <c r="E196"/>
  <c r="F195"/>
  <c r="F194"/>
  <c r="F193"/>
  <c r="F192"/>
  <c r="F191"/>
  <c r="F190"/>
  <c r="F189"/>
  <c r="E188"/>
  <c r="D188"/>
  <c r="F188" s="1"/>
  <c r="F187"/>
  <c r="F186"/>
  <c r="F185"/>
  <c r="F184"/>
  <c r="F183"/>
  <c r="F182"/>
  <c r="F181"/>
  <c r="F180"/>
  <c r="F179"/>
  <c r="F178"/>
  <c r="E177"/>
  <c r="D177"/>
  <c r="F177" s="1"/>
  <c r="F176"/>
  <c r="F175"/>
  <c r="F174"/>
  <c r="F173"/>
  <c r="F172"/>
  <c r="F171"/>
  <c r="F170"/>
  <c r="E169"/>
  <c r="D169"/>
  <c r="F169" s="1"/>
  <c r="F168"/>
  <c r="F167"/>
  <c r="F166"/>
  <c r="F165"/>
  <c r="E164"/>
  <c r="E163" s="1"/>
  <c r="D164"/>
  <c r="F164" s="1"/>
  <c r="D163"/>
  <c r="F163" s="1"/>
  <c r="F162"/>
  <c r="F161"/>
  <c r="F160"/>
  <c r="E159"/>
  <c r="D159"/>
  <c r="F159" s="1"/>
  <c r="F158"/>
  <c r="F157"/>
  <c r="F156"/>
  <c r="F155"/>
  <c r="F154"/>
  <c r="E153"/>
  <c r="D153"/>
  <c r="F153" s="1"/>
  <c r="E152"/>
  <c r="E151" s="1"/>
  <c r="F150"/>
  <c r="F149"/>
  <c r="F148"/>
  <c r="F147"/>
  <c r="F146"/>
  <c r="F145"/>
  <c r="F144"/>
  <c r="F143"/>
  <c r="F142"/>
  <c r="F141"/>
  <c r="E140"/>
  <c r="E139" s="1"/>
  <c r="D140"/>
  <c r="F140" s="1"/>
  <c r="D139"/>
  <c r="F139" s="1"/>
  <c r="F138"/>
  <c r="F137"/>
  <c r="F136"/>
  <c r="F135"/>
  <c r="E134"/>
  <c r="E133" s="1"/>
  <c r="D134"/>
  <c r="F134" s="1"/>
  <c r="D133"/>
  <c r="F133" s="1"/>
  <c r="F132"/>
  <c r="F131"/>
  <c r="F130"/>
  <c r="F129"/>
  <c r="E128"/>
  <c r="D128"/>
  <c r="F128" s="1"/>
  <c r="F127"/>
  <c r="F126"/>
  <c r="E125"/>
  <c r="D125"/>
  <c r="F125" s="1"/>
  <c r="E124"/>
  <c r="F123"/>
  <c r="F122"/>
  <c r="F121"/>
  <c r="E120"/>
  <c r="D120"/>
  <c r="F120" s="1"/>
  <c r="F119"/>
  <c r="F118"/>
  <c r="F117"/>
  <c r="F116"/>
  <c r="F115"/>
  <c r="F114"/>
  <c r="F113"/>
  <c r="E112"/>
  <c r="D112"/>
  <c r="F112" s="1"/>
  <c r="F111"/>
  <c r="F110"/>
  <c r="F109"/>
  <c r="F108"/>
  <c r="E107"/>
  <c r="D107"/>
  <c r="F107" s="1"/>
  <c r="E106"/>
  <c r="F105"/>
  <c r="F104"/>
  <c r="F103"/>
  <c r="F102"/>
  <c r="F101"/>
  <c r="F100"/>
  <c r="F99"/>
  <c r="E98"/>
  <c r="D98"/>
  <c r="F98" s="1"/>
  <c r="F97"/>
  <c r="F96"/>
  <c r="F95"/>
  <c r="F94"/>
  <c r="F93"/>
  <c r="F92"/>
  <c r="E91"/>
  <c r="D91"/>
  <c r="F91" s="1"/>
  <c r="F90"/>
  <c r="F89"/>
  <c r="F88"/>
  <c r="F87"/>
  <c r="F86"/>
  <c r="F85"/>
  <c r="F84"/>
  <c r="E83"/>
  <c r="D83"/>
  <c r="F83" s="1"/>
  <c r="E82"/>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F51" s="1"/>
  <c r="E50"/>
  <c r="F49"/>
  <c r="F48"/>
  <c r="F47"/>
  <c r="F46"/>
  <c r="E45"/>
  <c r="D45"/>
  <c r="F45" s="1"/>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E7" s="1"/>
  <c r="E6" s="1"/>
  <c r="D8"/>
  <c r="F8" s="1"/>
  <c r="D7"/>
  <c r="F7" s="1"/>
  <c r="I36" i="3"/>
  <c r="G36"/>
  <c r="B36"/>
  <c r="I35"/>
  <c r="G35"/>
  <c r="B35"/>
  <c r="G34"/>
  <c r="B34"/>
  <c r="I33"/>
  <c r="G33"/>
  <c r="B33"/>
  <c r="I32"/>
  <c r="H32"/>
  <c r="G32"/>
  <c r="B32"/>
  <c r="I31"/>
  <c r="H31"/>
  <c r="G31"/>
  <c r="B31"/>
  <c r="I30"/>
  <c r="H30"/>
  <c r="G30"/>
  <c r="B30"/>
  <c r="I29"/>
  <c r="H29"/>
  <c r="G29"/>
  <c r="B29"/>
  <c r="I28"/>
  <c r="G28"/>
  <c r="B28"/>
  <c r="I27"/>
  <c r="H27"/>
  <c r="G27"/>
  <c r="B27"/>
  <c r="I26"/>
  <c r="H26"/>
  <c r="G26"/>
  <c r="B26"/>
  <c r="I25"/>
  <c r="G25"/>
  <c r="B25"/>
  <c r="I24"/>
  <c r="G24"/>
  <c r="B24"/>
  <c r="G23"/>
  <c r="B23"/>
  <c r="G22"/>
  <c r="B22"/>
  <c r="G21"/>
  <c r="B21"/>
  <c r="I20"/>
  <c r="G20"/>
  <c r="B20"/>
  <c r="G19"/>
  <c r="B19"/>
  <c r="G18"/>
  <c r="B18"/>
  <c r="G17"/>
  <c r="B17"/>
  <c r="G16"/>
  <c r="B16"/>
  <c r="H10" a="1"/>
  <c r="H10" s="1"/>
  <c r="L3" i="9" s="1"/>
  <c r="C1580" i="1"/>
  <c r="G1580" s="1"/>
  <c r="C1579"/>
  <c r="H1579" s="1"/>
  <c r="C1578"/>
  <c r="G1578" s="1"/>
  <c r="C1577"/>
  <c r="H1577" s="1"/>
  <c r="C1576"/>
  <c r="G1576" s="1"/>
  <c r="C1575"/>
  <c r="H1575" s="1"/>
  <c r="C1574"/>
  <c r="G1574" s="1"/>
  <c r="C1573"/>
  <c r="H1573" s="1"/>
  <c r="C1572"/>
  <c r="G1572" s="1"/>
  <c r="C1571"/>
  <c r="H1571" s="1"/>
  <c r="C1570"/>
  <c r="G1570" s="1"/>
  <c r="C1569"/>
  <c r="H1569" s="1"/>
  <c r="C1568"/>
  <c r="G1568" s="1"/>
  <c r="C1567"/>
  <c r="H1567" s="1"/>
  <c r="C1566"/>
  <c r="G1566" s="1"/>
  <c r="C1565"/>
  <c r="H1565" s="1"/>
  <c r="C1564"/>
  <c r="G1564" s="1"/>
  <c r="C1563"/>
  <c r="H1563" s="1"/>
  <c r="C1562"/>
  <c r="G1562" s="1"/>
  <c r="C1561"/>
  <c r="H1561" s="1"/>
  <c r="C1560"/>
  <c r="G1560" s="1"/>
  <c r="C1559"/>
  <c r="H1559" s="1"/>
  <c r="C1558"/>
  <c r="G1558" s="1"/>
  <c r="C1557"/>
  <c r="H1557" s="1"/>
  <c r="C1556"/>
  <c r="G1556" s="1"/>
  <c r="C1555"/>
  <c r="H1555" s="1"/>
  <c r="C1554"/>
  <c r="G1554" s="1"/>
  <c r="C1553"/>
  <c r="H1553" s="1"/>
  <c r="C1552"/>
  <c r="G1552" s="1"/>
  <c r="C1551"/>
  <c r="H1551" s="1"/>
  <c r="C1550"/>
  <c r="G1550" s="1"/>
  <c r="C1549"/>
  <c r="H1549" s="1"/>
  <c r="C1548"/>
  <c r="G1548" s="1"/>
  <c r="C1547"/>
  <c r="H1547" s="1"/>
  <c r="C1546"/>
  <c r="G1546" s="1"/>
  <c r="C1545"/>
  <c r="H1545" s="1"/>
  <c r="C1544"/>
  <c r="G1544" s="1"/>
  <c r="C1543"/>
  <c r="H1543" s="1"/>
  <c r="C1542"/>
  <c r="G1542" s="1"/>
  <c r="C1541"/>
  <c r="H1541" s="1"/>
  <c r="C1540"/>
  <c r="G1540" s="1"/>
  <c r="C1539"/>
  <c r="H1539" s="1"/>
  <c r="C1538"/>
  <c r="G1538" s="1"/>
  <c r="C1537"/>
  <c r="H1537" s="1"/>
  <c r="C1536"/>
  <c r="G1536" s="1"/>
  <c r="C1535"/>
  <c r="H1535" s="1"/>
  <c r="C1534"/>
  <c r="G1534" s="1"/>
  <c r="C1533"/>
  <c r="H1533" s="1"/>
  <c r="C1532"/>
  <c r="G1532" s="1"/>
  <c r="C1531"/>
  <c r="H1531" s="1"/>
  <c r="C1530"/>
  <c r="G1530" s="1"/>
  <c r="C1529"/>
  <c r="H1529" s="1"/>
  <c r="C1528"/>
  <c r="G1528" s="1"/>
  <c r="C1527"/>
  <c r="H1527" s="1"/>
  <c r="C1526"/>
  <c r="G1526" s="1"/>
  <c r="C1525"/>
  <c r="H1525" s="1"/>
  <c r="C1524"/>
  <c r="G1524" s="1"/>
  <c r="C1523"/>
  <c r="H1523" s="1"/>
  <c r="C1522"/>
  <c r="G1522" s="1"/>
  <c r="C1521"/>
  <c r="H1521" s="1"/>
  <c r="C1520"/>
  <c r="G1520" s="1"/>
  <c r="C1519"/>
  <c r="H1519" s="1"/>
  <c r="C1518"/>
  <c r="G1518" s="1"/>
  <c r="C1516"/>
  <c r="G1516" s="1"/>
  <c r="C1515"/>
  <c r="H1515" s="1"/>
  <c r="C1514"/>
  <c r="G1514" s="1"/>
  <c r="C1513"/>
  <c r="H1513" s="1"/>
  <c r="C1512"/>
  <c r="G1512" s="1"/>
  <c r="C1511"/>
  <c r="H1511" s="1"/>
  <c r="C1510"/>
  <c r="G1510" s="1"/>
  <c r="C1509"/>
  <c r="H1509" s="1"/>
  <c r="C1508"/>
  <c r="G1508" s="1"/>
  <c r="C1507"/>
  <c r="H1507" s="1"/>
  <c r="C1506"/>
  <c r="G1506" s="1"/>
  <c r="C1505"/>
  <c r="H1505" s="1"/>
  <c r="C1504"/>
  <c r="G1504" s="1"/>
  <c r="C1503"/>
  <c r="H1503" s="1"/>
  <c r="C1502"/>
  <c r="G1502" s="1"/>
  <c r="C1501"/>
  <c r="H1501" s="1"/>
  <c r="C1500"/>
  <c r="G1500" s="1"/>
  <c r="C1499"/>
  <c r="H1499" s="1"/>
  <c r="C1498"/>
  <c r="G1498" s="1"/>
  <c r="C1497"/>
  <c r="H1497" s="1"/>
  <c r="C1496"/>
  <c r="G1496" s="1"/>
  <c r="C1495"/>
  <c r="H1495" s="1"/>
  <c r="C1494"/>
  <c r="G1494" s="1"/>
  <c r="C1493"/>
  <c r="H1493" s="1"/>
  <c r="C1492"/>
  <c r="G1492" s="1"/>
  <c r="C1491"/>
  <c r="H1491" s="1"/>
  <c r="C1490"/>
  <c r="G1490" s="1"/>
  <c r="C1489"/>
  <c r="H1489" s="1"/>
  <c r="C1488"/>
  <c r="G1488" s="1"/>
  <c r="C1487"/>
  <c r="H1487" s="1"/>
  <c r="C1486"/>
  <c r="G1486" s="1"/>
  <c r="C1485"/>
  <c r="H1485" s="1"/>
  <c r="C1484"/>
  <c r="G1484" s="1"/>
  <c r="C1483"/>
  <c r="H1483" s="1"/>
  <c r="C1482"/>
  <c r="G1482" s="1"/>
  <c r="C1481"/>
  <c r="H1481" s="1"/>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D1444"/>
  <c r="C1444"/>
  <c r="D1443"/>
  <c r="C1443"/>
  <c r="D1442"/>
  <c r="C1442"/>
  <c r="D1441"/>
  <c r="C1441"/>
  <c r="D1440"/>
  <c r="C1440"/>
  <c r="D1439"/>
  <c r="C1439"/>
  <c r="D1438"/>
  <c r="C1438"/>
  <c r="D1437"/>
  <c r="C1437"/>
  <c r="D1436"/>
  <c r="C1436"/>
  <c r="D1435"/>
  <c r="D1434"/>
  <c r="C1434"/>
  <c r="D1433"/>
  <c r="C1433"/>
  <c r="D1432"/>
  <c r="C1432"/>
  <c r="D1431"/>
  <c r="C1431"/>
  <c r="D1430"/>
  <c r="C1430"/>
  <c r="D1429"/>
  <c r="C1429"/>
  <c r="D1428"/>
  <c r="C1428"/>
  <c r="D1427"/>
  <c r="C1427"/>
  <c r="D1426"/>
  <c r="C1426"/>
  <c r="D1425"/>
  <c r="C1425"/>
  <c r="D1424"/>
  <c r="C1424"/>
  <c r="D1423"/>
  <c r="D1422"/>
  <c r="C1422"/>
  <c r="D1421"/>
  <c r="C1421"/>
  <c r="D1420"/>
  <c r="C1420"/>
  <c r="D1419"/>
  <c r="C1419"/>
  <c r="D1418"/>
  <c r="C1418"/>
  <c r="D1417"/>
  <c r="C1417"/>
  <c r="D1416"/>
  <c r="C1416"/>
  <c r="D1415"/>
  <c r="C1415"/>
  <c r="D1414"/>
  <c r="C1414"/>
  <c r="D1413"/>
  <c r="C1413"/>
  <c r="D1412"/>
  <c r="C1412"/>
  <c r="D1411"/>
  <c r="C1411"/>
  <c r="D1410"/>
  <c r="C1410"/>
  <c r="D1409"/>
  <c r="C1409"/>
  <c r="D1408"/>
  <c r="C1408"/>
  <c r="D1407"/>
  <c r="C1407"/>
  <c r="D1406"/>
  <c r="C1406"/>
  <c r="D1405"/>
  <c r="C1405"/>
  <c r="D1404"/>
  <c r="C1404"/>
  <c r="D1403"/>
  <c r="C1403"/>
  <c r="D1402"/>
  <c r="C1402"/>
  <c r="D1401"/>
  <c r="C1401"/>
  <c r="D1400"/>
  <c r="C1400"/>
  <c r="D1399"/>
  <c r="C1399"/>
  <c r="D1398"/>
  <c r="C1398"/>
  <c r="D1397"/>
  <c r="C1397"/>
  <c r="D1396"/>
  <c r="C1396"/>
  <c r="D1395"/>
  <c r="C1395"/>
  <c r="D1394"/>
  <c r="C1394"/>
  <c r="D1393"/>
  <c r="C1393"/>
  <c r="D1392"/>
  <c r="C1392"/>
  <c r="D1391"/>
  <c r="C1391"/>
  <c r="D1390"/>
  <c r="C1390"/>
  <c r="D1389"/>
  <c r="C1389"/>
  <c r="D1388"/>
  <c r="C1388"/>
  <c r="D1387"/>
  <c r="C1387"/>
  <c r="D1386"/>
  <c r="C1386"/>
  <c r="D1385"/>
  <c r="C1385"/>
  <c r="D1384"/>
  <c r="C1384"/>
  <c r="D1383"/>
  <c r="D1382"/>
  <c r="C1382"/>
  <c r="D1381"/>
  <c r="C1381"/>
  <c r="D1380"/>
  <c r="C1380"/>
  <c r="D1379"/>
  <c r="C1379"/>
  <c r="D1378"/>
  <c r="C1378"/>
  <c r="D1377"/>
  <c r="C1377"/>
  <c r="D1376"/>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D1348"/>
  <c r="C1348"/>
  <c r="D1347"/>
  <c r="C1347"/>
  <c r="D1346"/>
  <c r="C1346"/>
  <c r="D1345"/>
  <c r="C1345"/>
  <c r="D1344"/>
  <c r="C1344"/>
  <c r="D1343"/>
  <c r="C1343"/>
  <c r="D1342"/>
  <c r="C1342"/>
  <c r="D1341"/>
  <c r="C1341"/>
  <c r="D1340"/>
  <c r="C1340"/>
  <c r="D1339"/>
  <c r="C1339"/>
  <c r="D1338"/>
  <c r="C1338"/>
  <c r="D1337"/>
  <c r="C1337"/>
  <c r="D1336"/>
  <c r="C1336"/>
  <c r="D1335"/>
  <c r="C1335"/>
  <c r="D1334"/>
  <c r="C1334"/>
  <c r="D1333"/>
  <c r="C1333"/>
  <c r="D1332"/>
  <c r="C1332"/>
  <c r="D1331"/>
  <c r="C1331"/>
  <c r="D1330"/>
  <c r="C1330"/>
  <c r="D1329"/>
  <c r="D1328"/>
  <c r="C1328"/>
  <c r="D1327"/>
  <c r="C1327"/>
  <c r="D1326"/>
  <c r="C1326"/>
  <c r="D1325"/>
  <c r="C1325"/>
  <c r="D1324"/>
  <c r="C1324"/>
  <c r="D1323"/>
  <c r="C1323"/>
  <c r="D1322"/>
  <c r="C1322"/>
  <c r="D1321"/>
  <c r="C1321"/>
  <c r="D1320"/>
  <c r="C1320"/>
  <c r="D1319"/>
  <c r="C1319"/>
  <c r="D1318"/>
  <c r="C1318"/>
  <c r="D1317"/>
  <c r="C1317"/>
  <c r="D1316"/>
  <c r="C1316"/>
  <c r="D1315"/>
  <c r="C1315"/>
  <c r="D1314"/>
  <c r="C1314"/>
  <c r="D1313"/>
  <c r="C1313"/>
  <c r="D1312"/>
  <c r="C1312"/>
  <c r="D1311"/>
  <c r="C1311"/>
  <c r="D1310"/>
  <c r="C1310"/>
  <c r="D1309"/>
  <c r="C1309"/>
  <c r="D1308"/>
  <c r="C1308"/>
  <c r="D1307"/>
  <c r="C1307"/>
  <c r="D1306"/>
  <c r="C1306"/>
  <c r="D1305"/>
  <c r="C1305"/>
  <c r="D1304"/>
  <c r="C1304"/>
  <c r="D1303"/>
  <c r="C1303"/>
  <c r="D1302"/>
  <c r="C1302"/>
  <c r="D1301"/>
  <c r="C1301"/>
  <c r="D1300"/>
  <c r="C1300"/>
  <c r="D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D1234"/>
  <c r="C1234"/>
  <c r="D1233"/>
  <c r="C1233"/>
  <c r="D1232"/>
  <c r="C1232"/>
  <c r="D1231"/>
  <c r="C1231"/>
  <c r="D1230"/>
  <c r="C1230"/>
  <c r="D1229"/>
  <c r="C1229"/>
  <c r="D1228"/>
  <c r="C1228"/>
  <c r="D1227"/>
  <c r="C1227"/>
  <c r="D1226"/>
  <c r="C1226"/>
  <c r="D1225"/>
  <c r="C1225"/>
  <c r="D1224"/>
  <c r="C1224"/>
  <c r="D1223"/>
  <c r="C1223"/>
  <c r="D1222"/>
  <c r="D1221"/>
  <c r="C1221"/>
  <c r="D1220"/>
  <c r="C1220"/>
  <c r="D1219"/>
  <c r="C1219"/>
  <c r="D1218"/>
  <c r="C1218"/>
  <c r="D1217"/>
  <c r="C1217"/>
  <c r="D1216"/>
  <c r="C1216"/>
  <c r="D1215"/>
  <c r="D1213"/>
  <c r="C1213"/>
  <c r="D1212"/>
  <c r="C1212"/>
  <c r="D1211"/>
  <c r="C1211"/>
  <c r="D1210"/>
  <c r="C1210"/>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D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D1166"/>
  <c r="C1166"/>
  <c r="D1165"/>
  <c r="C1165"/>
  <c r="D1164"/>
  <c r="C1164"/>
  <c r="D1163"/>
  <c r="C1163"/>
  <c r="D1162"/>
  <c r="C1162"/>
  <c r="D1161"/>
  <c r="C1161"/>
  <c r="D1160"/>
  <c r="C1160"/>
  <c r="D1159"/>
  <c r="C1159"/>
  <c r="D1158"/>
  <c r="C1158"/>
  <c r="D1157"/>
  <c r="C1157"/>
  <c r="D1156"/>
  <c r="C1156"/>
  <c r="D1155"/>
  <c r="C1155"/>
  <c r="D1154"/>
  <c r="C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D1065"/>
  <c r="D1064"/>
  <c r="C1064"/>
  <c r="D1063"/>
  <c r="C1063"/>
  <c r="D1062"/>
  <c r="C1062"/>
  <c r="D1061"/>
  <c r="C1061"/>
  <c r="D1060"/>
  <c r="C1060"/>
  <c r="D1059"/>
  <c r="C1059"/>
  <c r="D1058"/>
  <c r="C1058"/>
  <c r="D1057"/>
  <c r="C1057"/>
  <c r="D1056"/>
  <c r="C1056"/>
  <c r="D1055"/>
  <c r="C1055"/>
  <c r="D1054"/>
  <c r="C1054"/>
  <c r="D1053"/>
  <c r="C1053"/>
  <c r="D1052"/>
  <c r="C1052"/>
  <c r="D1051"/>
  <c r="C1051"/>
  <c r="D1050"/>
  <c r="C1050"/>
  <c r="D1049"/>
  <c r="C1049"/>
  <c r="D1048"/>
  <c r="C1048"/>
  <c r="D1047"/>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C1019"/>
  <c r="D1018"/>
  <c r="C1018"/>
  <c r="D1017"/>
  <c r="C1017"/>
  <c r="D1016"/>
  <c r="C1016"/>
  <c r="D1015"/>
  <c r="C1015"/>
  <c r="D1014"/>
  <c r="C1014"/>
  <c r="D1013"/>
  <c r="C1013"/>
  <c r="D1012"/>
  <c r="C1012"/>
  <c r="D1011"/>
  <c r="C1011"/>
  <c r="D1010"/>
  <c r="C1010"/>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C991"/>
  <c r="D990"/>
  <c r="C990"/>
  <c r="D989"/>
  <c r="C989"/>
  <c r="D988"/>
  <c r="C988"/>
  <c r="D987"/>
  <c r="C987"/>
  <c r="D986"/>
  <c r="C986"/>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4"/>
  <c r="C644"/>
  <c r="D643"/>
  <c r="C643"/>
  <c r="D642"/>
  <c r="C642"/>
  <c r="D641"/>
  <c r="C641"/>
  <c r="D637"/>
  <c r="C637"/>
  <c r="D632"/>
  <c r="C632"/>
  <c r="D631"/>
  <c r="C631"/>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7"/>
  <c r="C587"/>
  <c r="D586"/>
  <c r="C586"/>
  <c r="D585"/>
  <c r="C585"/>
  <c r="D584"/>
  <c r="C584"/>
  <c r="D583"/>
  <c r="C583"/>
  <c r="D582"/>
  <c r="C582"/>
  <c r="D581"/>
  <c r="C581"/>
  <c r="D580"/>
  <c r="C580"/>
  <c r="D579"/>
  <c r="C579"/>
  <c r="D578"/>
  <c r="C578"/>
  <c r="D577"/>
  <c r="C577"/>
  <c r="D576"/>
  <c r="C576"/>
  <c r="D575"/>
  <c r="C575"/>
  <c r="C574"/>
  <c r="D573"/>
  <c r="C573"/>
  <c r="D572"/>
  <c r="C572"/>
  <c r="D571"/>
  <c r="C571"/>
  <c r="D570"/>
  <c r="C570"/>
  <c r="D569"/>
  <c r="C569"/>
  <c r="D568"/>
  <c r="C568"/>
  <c r="D567"/>
  <c r="C567"/>
  <c r="D566"/>
  <c r="C566"/>
  <c r="D565"/>
  <c r="C565"/>
  <c r="D564"/>
  <c r="C564"/>
  <c r="D563"/>
  <c r="C563"/>
  <c r="D562"/>
  <c r="C562"/>
  <c r="D561"/>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D523"/>
  <c r="C523"/>
  <c r="D521"/>
  <c r="C521"/>
  <c r="D520"/>
  <c r="C520"/>
  <c r="D519"/>
  <c r="C519"/>
  <c r="D518"/>
  <c r="C518"/>
  <c r="D517"/>
  <c r="C517"/>
  <c r="D516"/>
  <c r="C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D477"/>
  <c r="C477"/>
  <c r="D476"/>
  <c r="C476"/>
  <c r="D475"/>
  <c r="C475"/>
  <c r="D474"/>
  <c r="C474"/>
  <c r="D473"/>
  <c r="C473"/>
  <c r="D472"/>
  <c r="C472"/>
  <c r="D471"/>
  <c r="C471"/>
  <c r="D470"/>
  <c r="C470"/>
  <c r="D469"/>
  <c r="C469"/>
  <c r="D468"/>
  <c r="C468"/>
  <c r="D467"/>
  <c r="C467"/>
  <c r="D466"/>
  <c r="D465"/>
  <c r="C465"/>
  <c r="D464"/>
  <c r="C464"/>
  <c r="D463"/>
  <c r="C463"/>
  <c r="D462"/>
  <c r="C462"/>
  <c r="D461"/>
  <c r="C461"/>
  <c r="D460"/>
  <c r="C460"/>
  <c r="D459"/>
  <c r="C459"/>
  <c r="D458"/>
  <c r="C458"/>
  <c r="D457"/>
  <c r="C457"/>
  <c r="D456"/>
  <c r="C456"/>
  <c r="D455"/>
  <c r="C455"/>
  <c r="D454"/>
  <c r="C454"/>
  <c r="D453"/>
  <c r="C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C418"/>
  <c r="D417"/>
  <c r="C417"/>
  <c r="D416"/>
  <c r="C416"/>
  <c r="D415"/>
  <c r="C415"/>
  <c r="D413"/>
  <c r="C413"/>
  <c r="D412"/>
  <c r="C412"/>
  <c r="D411"/>
  <c r="C411"/>
  <c r="D406"/>
  <c r="C406"/>
  <c r="D405"/>
  <c r="C405"/>
  <c r="D404"/>
  <c r="C404"/>
  <c r="D401"/>
  <c r="C401"/>
  <c r="D400"/>
  <c r="C400"/>
  <c r="D399"/>
  <c r="C399"/>
  <c r="D398"/>
  <c r="C398"/>
  <c r="D397"/>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D358"/>
  <c r="D357"/>
  <c r="C357"/>
  <c r="D356"/>
  <c r="C356"/>
  <c r="D355"/>
  <c r="C355"/>
  <c r="D354"/>
  <c r="C354"/>
  <c r="D353"/>
  <c r="C353"/>
  <c r="D352"/>
  <c r="C352"/>
  <c r="D351"/>
  <c r="C351"/>
  <c r="D350"/>
  <c r="C350"/>
  <c r="D349"/>
  <c r="C349"/>
  <c r="D348"/>
  <c r="C348"/>
  <c r="D347"/>
  <c r="C347"/>
  <c r="D346"/>
  <c r="D344"/>
  <c r="C344"/>
  <c r="D343"/>
  <c r="C343"/>
  <c r="D342"/>
  <c r="C342"/>
  <c r="D341"/>
  <c r="C341"/>
  <c r="D340"/>
  <c r="C340"/>
  <c r="D339"/>
  <c r="C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D306"/>
  <c r="D305"/>
  <c r="C305"/>
  <c r="D304"/>
  <c r="C304"/>
  <c r="D303"/>
  <c r="C303"/>
  <c r="D302"/>
  <c r="C302"/>
  <c r="D301"/>
  <c r="C301"/>
  <c r="D300"/>
  <c r="C300"/>
  <c r="D299"/>
  <c r="C299"/>
  <c r="D298"/>
  <c r="C298"/>
  <c r="D297"/>
  <c r="C297"/>
  <c r="D296"/>
  <c r="C296"/>
  <c r="D295"/>
  <c r="C295"/>
  <c r="D294"/>
  <c r="D293"/>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C259"/>
  <c r="D258"/>
  <c r="C258"/>
  <c r="D257"/>
  <c r="C257"/>
  <c r="D256"/>
  <c r="C256"/>
  <c r="D255"/>
  <c r="C255"/>
  <c r="D254"/>
  <c r="C254"/>
  <c r="D253"/>
  <c r="C253"/>
  <c r="D252"/>
  <c r="C252"/>
  <c r="D251"/>
  <c r="C251"/>
  <c r="D250"/>
  <c r="C250"/>
  <c r="D249"/>
  <c r="C249"/>
  <c r="D248"/>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20"/>
  <c r="D219"/>
  <c r="C219"/>
  <c r="D218"/>
  <c r="C218"/>
  <c r="D217"/>
  <c r="C217"/>
  <c r="D216"/>
  <c r="C216"/>
  <c r="D215"/>
  <c r="C215"/>
  <c r="D214"/>
  <c r="C214"/>
  <c r="D213"/>
  <c r="C213"/>
  <c r="D212"/>
  <c r="C212"/>
  <c r="D211"/>
  <c r="C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9"/>
  <c r="C159"/>
  <c r="D158"/>
  <c r="C158"/>
  <c r="D157"/>
  <c r="C157"/>
  <c r="D156"/>
  <c r="C156"/>
  <c r="D155"/>
  <c r="C155"/>
  <c r="D154"/>
  <c r="C154"/>
  <c r="D153"/>
  <c r="C153"/>
  <c r="D152"/>
  <c r="C152"/>
  <c r="D151"/>
  <c r="C151"/>
  <c r="D150"/>
  <c r="C150"/>
  <c r="D149"/>
  <c r="C149"/>
  <c r="D148"/>
  <c r="D147"/>
  <c r="D146"/>
  <c r="C146"/>
  <c r="D145"/>
  <c r="C145"/>
  <c r="D144"/>
  <c r="C144"/>
  <c r="D143"/>
  <c r="C143"/>
  <c r="D142"/>
  <c r="C142"/>
  <c r="D141"/>
  <c r="C141"/>
  <c r="D140"/>
  <c r="C140"/>
  <c r="D139"/>
  <c r="C139"/>
  <c r="D138"/>
  <c r="C138"/>
  <c r="D137"/>
  <c r="C137"/>
  <c r="D136"/>
  <c r="C136"/>
  <c r="D135"/>
  <c r="C135"/>
  <c r="D134"/>
  <c r="C134"/>
  <c r="D133"/>
  <c r="C133"/>
  <c r="D132"/>
  <c r="C132"/>
  <c r="D131"/>
  <c r="C131"/>
  <c r="D130"/>
  <c r="C130"/>
  <c r="D129"/>
  <c r="C129"/>
  <c r="D128"/>
  <c r="C128"/>
  <c r="D127"/>
  <c r="C127"/>
  <c r="D126"/>
  <c r="C126"/>
  <c r="D125"/>
  <c r="C125"/>
  <c r="D124"/>
  <c r="C124"/>
  <c r="D123"/>
  <c r="C123"/>
  <c r="D122"/>
  <c r="C122"/>
  <c r="D121"/>
  <c r="C121"/>
  <c r="D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2"/>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8"/>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6"/>
  <c r="D45"/>
  <c r="C45"/>
  <c r="D44"/>
  <c r="C44"/>
  <c r="D43"/>
  <c r="C43"/>
  <c r="D42"/>
  <c r="C42"/>
  <c r="D41"/>
  <c r="C41"/>
  <c r="D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D3"/>
  <c r="C3"/>
  <c r="D2"/>
  <c r="H14" l="1"/>
  <c r="H15"/>
  <c r="H16"/>
  <c r="H17"/>
  <c r="H18"/>
  <c r="H19"/>
  <c r="H20"/>
  <c r="H21"/>
  <c r="H28"/>
  <c r="H29"/>
  <c r="H30"/>
  <c r="H31"/>
  <c r="H32"/>
  <c r="H33"/>
  <c r="H57"/>
  <c r="H58"/>
  <c r="H65"/>
  <c r="H66"/>
  <c r="G79"/>
  <c r="G80"/>
  <c r="G81"/>
  <c r="G85"/>
  <c r="G86"/>
  <c r="G87"/>
  <c r="G88"/>
  <c r="G89"/>
  <c r="G90"/>
  <c r="G91"/>
  <c r="G92"/>
  <c r="G93"/>
  <c r="G94"/>
  <c r="G95"/>
  <c r="G96"/>
  <c r="G97"/>
  <c r="G98"/>
  <c r="G99"/>
  <c r="G100"/>
  <c r="G101"/>
  <c r="H103"/>
  <c r="H104"/>
  <c r="H105"/>
  <c r="H106"/>
  <c r="H107"/>
  <c r="H108"/>
  <c r="H109"/>
  <c r="H110"/>
  <c r="H111"/>
  <c r="H112"/>
  <c r="H113"/>
  <c r="H114"/>
  <c r="H115"/>
  <c r="H116"/>
  <c r="H117"/>
  <c r="H118"/>
  <c r="H119"/>
  <c r="G121"/>
  <c r="G122"/>
  <c r="G123"/>
  <c r="G124"/>
  <c r="G125"/>
  <c r="G126"/>
  <c r="G127"/>
  <c r="G128"/>
  <c r="G129"/>
  <c r="G130"/>
  <c r="G131"/>
  <c r="G132"/>
  <c r="G133"/>
  <c r="G134"/>
  <c r="G135"/>
  <c r="G136"/>
  <c r="G137"/>
  <c r="G138"/>
  <c r="G139"/>
  <c r="G140"/>
  <c r="G141"/>
  <c r="G142"/>
  <c r="G143"/>
  <c r="G144"/>
  <c r="G145"/>
  <c r="G146"/>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E38" i="9"/>
  <c r="B38" s="1"/>
  <c r="E54"/>
  <c r="B54" s="1"/>
  <c r="E62"/>
  <c r="B62" s="1"/>
  <c r="E160"/>
  <c r="B160" s="1"/>
  <c r="F214"/>
  <c r="B214" s="1"/>
  <c r="F216"/>
  <c r="B216" s="1"/>
  <c r="F218"/>
  <c r="B218" s="1"/>
  <c r="F220"/>
  <c r="B220" s="1"/>
  <c r="F222"/>
  <c r="B222" s="1"/>
  <c r="F224"/>
  <c r="B224" s="1"/>
  <c r="F226"/>
  <c r="B226" s="1"/>
  <c r="F228"/>
  <c r="B228" s="1"/>
  <c r="F230"/>
  <c r="B230" s="1"/>
  <c r="F232"/>
  <c r="B232" s="1"/>
  <c r="F234"/>
  <c r="B234" s="1"/>
  <c r="F236"/>
  <c r="B236" s="1"/>
  <c r="F238"/>
  <c r="B238" s="1"/>
  <c r="F240"/>
  <c r="B240" s="1"/>
  <c r="F242"/>
  <c r="B242" s="1"/>
  <c r="F244"/>
  <c r="B244" s="1"/>
  <c r="F246"/>
  <c r="B246" s="1"/>
  <c r="F248"/>
  <c r="B248" s="1"/>
  <c r="F250"/>
  <c r="B250" s="1"/>
  <c r="F252"/>
  <c r="B252" s="1"/>
  <c r="F254"/>
  <c r="B254" s="1"/>
  <c r="F256"/>
  <c r="B256" s="1"/>
  <c r="F258"/>
  <c r="B258" s="1"/>
  <c r="F260"/>
  <c r="B260" s="1"/>
  <c r="F262"/>
  <c r="B262" s="1"/>
  <c r="F264"/>
  <c r="B264" s="1"/>
  <c r="F266"/>
  <c r="B266" s="1"/>
  <c r="F268"/>
  <c r="B268" s="1"/>
  <c r="F270"/>
  <c r="B270" s="1"/>
  <c r="G1501" i="1"/>
  <c r="E22" i="9"/>
  <c r="B22" s="1"/>
  <c r="E30"/>
  <c r="B30" s="1"/>
  <c r="E34"/>
  <c r="B34" s="1"/>
  <c r="E36"/>
  <c r="B36" s="1"/>
  <c r="E39"/>
  <c r="B39" s="1"/>
  <c r="E73"/>
  <c r="B73" s="1"/>
  <c r="E81"/>
  <c r="B81" s="1"/>
  <c r="E85"/>
  <c r="B85" s="1"/>
  <c r="E87"/>
  <c r="B87" s="1"/>
  <c r="E90"/>
  <c r="B90" s="1"/>
  <c r="E144"/>
  <c r="B144" s="1"/>
  <c r="E152"/>
  <c r="B152" s="1"/>
  <c r="E156"/>
  <c r="B156" s="1"/>
  <c r="E158"/>
  <c r="B158" s="1"/>
  <c r="F215"/>
  <c r="F217"/>
  <c r="F219"/>
  <c r="F221"/>
  <c r="F223"/>
  <c r="F225"/>
  <c r="E297"/>
  <c r="B297" s="1"/>
  <c r="H390" i="1"/>
  <c r="H394"/>
  <c r="H398"/>
  <c r="H404"/>
  <c r="H417"/>
  <c r="H421"/>
  <c r="F227" i="9"/>
  <c r="F229"/>
  <c r="F231"/>
  <c r="F233"/>
  <c r="F235"/>
  <c r="F237"/>
  <c r="F239"/>
  <c r="F241"/>
  <c r="F243"/>
  <c r="F245"/>
  <c r="F247"/>
  <c r="F249"/>
  <c r="F251"/>
  <c r="F253"/>
  <c r="F255"/>
  <c r="F257"/>
  <c r="F259"/>
  <c r="F261"/>
  <c r="F263"/>
  <c r="F265"/>
  <c r="F267"/>
  <c r="F269"/>
  <c r="F271"/>
  <c r="E285"/>
  <c r="B285" s="1"/>
  <c r="E288"/>
  <c r="B288" s="1"/>
  <c r="H425" i="1"/>
  <c r="H429"/>
  <c r="H433"/>
  <c r="H437"/>
  <c r="H441"/>
  <c r="H445"/>
  <c r="H449"/>
  <c r="H453"/>
  <c r="H457"/>
  <c r="H461"/>
  <c r="H465"/>
  <c r="G467"/>
  <c r="G471"/>
  <c r="G475"/>
  <c r="H479"/>
  <c r="H483"/>
  <c r="H487"/>
  <c r="H491"/>
  <c r="H495"/>
  <c r="H575"/>
  <c r="H576"/>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31"/>
  <c r="H632"/>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G1485"/>
  <c r="H1518"/>
  <c r="G1519"/>
  <c r="H1520"/>
  <c r="G1521"/>
  <c r="H1522"/>
  <c r="G1523"/>
  <c r="H1524"/>
  <c r="G1525"/>
  <c r="H1526"/>
  <c r="G1527"/>
  <c r="H1528"/>
  <c r="G1529"/>
  <c r="H1530"/>
  <c r="G1531"/>
  <c r="H1532"/>
  <c r="G1533"/>
  <c r="H1534"/>
  <c r="G1535"/>
  <c r="H1536"/>
  <c r="G1537"/>
  <c r="H1538"/>
  <c r="G1539"/>
  <c r="H1540"/>
  <c r="G1541"/>
  <c r="H1542"/>
  <c r="G1543"/>
  <c r="H1544"/>
  <c r="G1545"/>
  <c r="H1546"/>
  <c r="G1547"/>
  <c r="H1548"/>
  <c r="G1549"/>
  <c r="H1550"/>
  <c r="G1551"/>
  <c r="H1552"/>
  <c r="G1553"/>
  <c r="H1554"/>
  <c r="G1555"/>
  <c r="H1556"/>
  <c r="G1557"/>
  <c r="H1558"/>
  <c r="G1559"/>
  <c r="H1560"/>
  <c r="G1561"/>
  <c r="H1562"/>
  <c r="G1563"/>
  <c r="H1564"/>
  <c r="G1565"/>
  <c r="H1566"/>
  <c r="G1567"/>
  <c r="H1568"/>
  <c r="G1569"/>
  <c r="H1570"/>
  <c r="G1571"/>
  <c r="H1572"/>
  <c r="G1573"/>
  <c r="H1574"/>
  <c r="G1575"/>
  <c r="H1576"/>
  <c r="G1577"/>
  <c r="H1578"/>
  <c r="G1579"/>
  <c r="H1580"/>
  <c r="E289" i="9"/>
  <c r="B289" s="1"/>
  <c r="E23"/>
  <c r="B23" s="1"/>
  <c r="E46"/>
  <c r="B46" s="1"/>
  <c r="E50"/>
  <c r="B50" s="1"/>
  <c r="E52"/>
  <c r="B52" s="1"/>
  <c r="E55"/>
  <c r="B55" s="1"/>
  <c r="E65"/>
  <c r="B65" s="1"/>
  <c r="E69"/>
  <c r="B69" s="1"/>
  <c r="E71"/>
  <c r="B71" s="1"/>
  <c r="E74"/>
  <c r="B74" s="1"/>
  <c r="E97"/>
  <c r="B97" s="1"/>
  <c r="E101"/>
  <c r="B101" s="1"/>
  <c r="E103"/>
  <c r="B103" s="1"/>
  <c r="E106"/>
  <c r="B106" s="1"/>
  <c r="E108"/>
  <c r="B108" s="1"/>
  <c r="E110"/>
  <c r="B110" s="1"/>
  <c r="E112"/>
  <c r="B112" s="1"/>
  <c r="E114"/>
  <c r="B114" s="1"/>
  <c r="E116"/>
  <c r="B116" s="1"/>
  <c r="E118"/>
  <c r="B118" s="1"/>
  <c r="E120"/>
  <c r="B120" s="1"/>
  <c r="E122"/>
  <c r="B122" s="1"/>
  <c r="E124"/>
  <c r="B124" s="1"/>
  <c r="E126"/>
  <c r="B126" s="1"/>
  <c r="E128"/>
  <c r="B128" s="1"/>
  <c r="E130"/>
  <c r="B130" s="1"/>
  <c r="E132"/>
  <c r="B132" s="1"/>
  <c r="E134"/>
  <c r="B134" s="1"/>
  <c r="E136"/>
  <c r="B136" s="1"/>
  <c r="E138"/>
  <c r="B138" s="1"/>
  <c r="E140"/>
  <c r="B140" s="1"/>
  <c r="E142"/>
  <c r="B142" s="1"/>
  <c r="E145"/>
  <c r="B145" s="1"/>
  <c r="H193" i="1"/>
  <c r="H194"/>
  <c r="H195"/>
  <c r="H196"/>
  <c r="H197"/>
  <c r="H198"/>
  <c r="H199"/>
  <c r="H200"/>
  <c r="H201"/>
  <c r="H202"/>
  <c r="H203"/>
  <c r="H204"/>
  <c r="H205"/>
  <c r="H206"/>
  <c r="H207"/>
  <c r="H208"/>
  <c r="H209"/>
  <c r="H210"/>
  <c r="H211"/>
  <c r="H212"/>
  <c r="H213"/>
  <c r="H214"/>
  <c r="H215"/>
  <c r="H216"/>
  <c r="H217"/>
  <c r="H218"/>
  <c r="H219"/>
  <c r="G221"/>
  <c r="G222"/>
  <c r="G223"/>
  <c r="G224"/>
  <c r="G225"/>
  <c r="G226"/>
  <c r="G227"/>
  <c r="G228"/>
  <c r="G229"/>
  <c r="G230"/>
  <c r="G231"/>
  <c r="G232"/>
  <c r="G233"/>
  <c r="G234"/>
  <c r="G235"/>
  <c r="G236"/>
  <c r="G237"/>
  <c r="G238"/>
  <c r="G239"/>
  <c r="G240"/>
  <c r="G241"/>
  <c r="G242"/>
  <c r="G243"/>
  <c r="G244"/>
  <c r="G245"/>
  <c r="G246"/>
  <c r="G247"/>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9"/>
  <c r="H290"/>
  <c r="H291"/>
  <c r="H292"/>
  <c r="H295"/>
  <c r="H296"/>
  <c r="H297"/>
  <c r="H298"/>
  <c r="H299"/>
  <c r="H300"/>
  <c r="H301"/>
  <c r="H302"/>
  <c r="H303"/>
  <c r="H304"/>
  <c r="H305"/>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H347"/>
  <c r="H348"/>
  <c r="H349"/>
  <c r="H350"/>
  <c r="H351"/>
  <c r="H352"/>
  <c r="H353"/>
  <c r="H354"/>
  <c r="H355"/>
  <c r="H356"/>
  <c r="H357"/>
  <c r="G359"/>
  <c r="G360"/>
  <c r="G361"/>
  <c r="G362"/>
  <c r="G363"/>
  <c r="G364"/>
  <c r="G365"/>
  <c r="G366"/>
  <c r="G367"/>
  <c r="G368"/>
  <c r="G369"/>
  <c r="G370"/>
  <c r="G371"/>
  <c r="G372"/>
  <c r="G373"/>
  <c r="G374"/>
  <c r="G375"/>
  <c r="G377"/>
  <c r="G381"/>
  <c r="G385"/>
  <c r="G389"/>
  <c r="G1239"/>
  <c r="G1241"/>
  <c r="G1245"/>
  <c r="G1249"/>
  <c r="G1253"/>
  <c r="G1257"/>
  <c r="G1261"/>
  <c r="G1265"/>
  <c r="G1269"/>
  <c r="G1273"/>
  <c r="G1277"/>
  <c r="G1281"/>
  <c r="G1285"/>
  <c r="G1289"/>
  <c r="G1293"/>
  <c r="G1297"/>
  <c r="H1301"/>
  <c r="H1305"/>
  <c r="H1309"/>
  <c r="H1313"/>
  <c r="H1317"/>
  <c r="H1321"/>
  <c r="H1325"/>
  <c r="G1331"/>
  <c r="G1335"/>
  <c r="G1339"/>
  <c r="G1343"/>
  <c r="G1347"/>
  <c r="G1351"/>
  <c r="G1355"/>
  <c r="G1359"/>
  <c r="G1363"/>
  <c r="G1367"/>
  <c r="G1371"/>
  <c r="G1375"/>
  <c r="G1379"/>
  <c r="H1387"/>
  <c r="H1391"/>
  <c r="H1395"/>
  <c r="H1399"/>
  <c r="H1403"/>
  <c r="H1407"/>
  <c r="H1411"/>
  <c r="H1415"/>
  <c r="H1419"/>
  <c r="G1425"/>
  <c r="G1429"/>
  <c r="G1433"/>
  <c r="H1437"/>
  <c r="G1493"/>
  <c r="G1509"/>
  <c r="E26" i="9"/>
  <c r="B26" s="1"/>
  <c r="E28"/>
  <c r="B28" s="1"/>
  <c r="E31"/>
  <c r="B31" s="1"/>
  <c r="E42"/>
  <c r="B42" s="1"/>
  <c r="E44"/>
  <c r="B44" s="1"/>
  <c r="E47"/>
  <c r="B47" s="1"/>
  <c r="E58"/>
  <c r="B58" s="1"/>
  <c r="E60"/>
  <c r="B60" s="1"/>
  <c r="E63"/>
  <c r="B63" s="1"/>
  <c r="E66"/>
  <c r="B66" s="1"/>
  <c r="E77"/>
  <c r="B77" s="1"/>
  <c r="E79"/>
  <c r="B79" s="1"/>
  <c r="E82"/>
  <c r="B82" s="1"/>
  <c r="E93"/>
  <c r="B93" s="1"/>
  <c r="E95"/>
  <c r="B95" s="1"/>
  <c r="E98"/>
  <c r="B98" s="1"/>
  <c r="E148"/>
  <c r="B148" s="1"/>
  <c r="E150"/>
  <c r="B150" s="1"/>
  <c r="E153"/>
  <c r="B153" s="1"/>
  <c r="E293"/>
  <c r="B293" s="1"/>
  <c r="E295"/>
  <c r="B295" s="1"/>
  <c r="E298"/>
  <c r="B298" s="1"/>
  <c r="G4" i="1"/>
  <c r="G5"/>
  <c r="G6"/>
  <c r="G7"/>
  <c r="G8"/>
  <c r="G9"/>
  <c r="G10"/>
  <c r="G11"/>
  <c r="G12"/>
  <c r="G13"/>
  <c r="G23"/>
  <c r="G24"/>
  <c r="G25"/>
  <c r="G26"/>
  <c r="G27"/>
  <c r="G35"/>
  <c r="G36"/>
  <c r="G37"/>
  <c r="G38"/>
  <c r="G39"/>
  <c r="H41"/>
  <c r="H42"/>
  <c r="H43"/>
  <c r="H44"/>
  <c r="H45"/>
  <c r="G47"/>
  <c r="G48"/>
  <c r="G49"/>
  <c r="G50"/>
  <c r="G51"/>
  <c r="G52"/>
  <c r="G53"/>
  <c r="G54"/>
  <c r="G55"/>
  <c r="G56"/>
  <c r="G60"/>
  <c r="G61"/>
  <c r="G62"/>
  <c r="G63"/>
  <c r="G64"/>
  <c r="G68"/>
  <c r="G69"/>
  <c r="G70"/>
  <c r="G71"/>
  <c r="G72"/>
  <c r="G73"/>
  <c r="G74"/>
  <c r="G75"/>
  <c r="G76"/>
  <c r="G77"/>
  <c r="H82"/>
  <c r="H83"/>
  <c r="H378"/>
  <c r="H382"/>
  <c r="H386"/>
  <c r="G393"/>
  <c r="G397"/>
  <c r="G401"/>
  <c r="G413"/>
  <c r="G416"/>
  <c r="G420"/>
  <c r="G424"/>
  <c r="G428"/>
  <c r="G432"/>
  <c r="G436"/>
  <c r="G440"/>
  <c r="G444"/>
  <c r="G448"/>
  <c r="G452"/>
  <c r="G456"/>
  <c r="G460"/>
  <c r="G464"/>
  <c r="H468"/>
  <c r="H472"/>
  <c r="H476"/>
  <c r="G482"/>
  <c r="G486"/>
  <c r="G490"/>
  <c r="G494"/>
  <c r="H389"/>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1048"/>
  <c r="H1049"/>
  <c r="H1050"/>
  <c r="H1051"/>
  <c r="H1052"/>
  <c r="H1053"/>
  <c r="H1054"/>
  <c r="H1055"/>
  <c r="H1056"/>
  <c r="H1057"/>
  <c r="H1058"/>
  <c r="H1059"/>
  <c r="H1060"/>
  <c r="H1061"/>
  <c r="H1062"/>
  <c r="H1063"/>
  <c r="H1064"/>
  <c r="H1125"/>
  <c r="H1126"/>
  <c r="H1127"/>
  <c r="H1128"/>
  <c r="H1129"/>
  <c r="H1130"/>
  <c r="H1131"/>
  <c r="H1132"/>
  <c r="H1133"/>
  <c r="H1134"/>
  <c r="H1135"/>
  <c r="H1136"/>
  <c r="H1137"/>
  <c r="H1138"/>
  <c r="H1139"/>
  <c r="H1140"/>
  <c r="H1141"/>
  <c r="H1142"/>
  <c r="H1143"/>
  <c r="H1144"/>
  <c r="H1145"/>
  <c r="H1146"/>
  <c r="H1147"/>
  <c r="H1148"/>
  <c r="H1149"/>
  <c r="H1150"/>
  <c r="H1151"/>
  <c r="H1154"/>
  <c r="H1155"/>
  <c r="H1156"/>
  <c r="H1157"/>
  <c r="H1158"/>
  <c r="H1159"/>
  <c r="H1160"/>
  <c r="H1161"/>
  <c r="H1162"/>
  <c r="H1163"/>
  <c r="H1164"/>
  <c r="H1165"/>
  <c r="H1166"/>
  <c r="H1184"/>
  <c r="H1185"/>
  <c r="H1186"/>
  <c r="H1187"/>
  <c r="H1188"/>
  <c r="H1189"/>
  <c r="H1190"/>
  <c r="H1191"/>
  <c r="H1192"/>
  <c r="H1193"/>
  <c r="H1194"/>
  <c r="H1195"/>
  <c r="H1196"/>
  <c r="H1197"/>
  <c r="H1198"/>
  <c r="H1199"/>
  <c r="H1200"/>
  <c r="H1201"/>
  <c r="H1202"/>
  <c r="H1203"/>
  <c r="H1204"/>
  <c r="H1205"/>
  <c r="H1206"/>
  <c r="H1207"/>
  <c r="H1208"/>
  <c r="H1209"/>
  <c r="H1210"/>
  <c r="H1211"/>
  <c r="H1212"/>
  <c r="H1213"/>
  <c r="H1223"/>
  <c r="H1224"/>
  <c r="H1225"/>
  <c r="H1226"/>
  <c r="H1227"/>
  <c r="H1228"/>
  <c r="H1229"/>
  <c r="H1230"/>
  <c r="H1231"/>
  <c r="H1232"/>
  <c r="H1233"/>
  <c r="G1234"/>
  <c r="H1236"/>
  <c r="H1242"/>
  <c r="H1246"/>
  <c r="H1250"/>
  <c r="H1254"/>
  <c r="H1258"/>
  <c r="H1262"/>
  <c r="H1266"/>
  <c r="H1270"/>
  <c r="H1274"/>
  <c r="H1278"/>
  <c r="H1282"/>
  <c r="H1286"/>
  <c r="H1290"/>
  <c r="H1294"/>
  <c r="H1298"/>
  <c r="G1300"/>
  <c r="G1304"/>
  <c r="G1308"/>
  <c r="G1312"/>
  <c r="G1316"/>
  <c r="G1320"/>
  <c r="G1324"/>
  <c r="G1328"/>
  <c r="H1332"/>
  <c r="H1336"/>
  <c r="H1340"/>
  <c r="H1344"/>
  <c r="H1348"/>
  <c r="H1352"/>
  <c r="H1356"/>
  <c r="H1360"/>
  <c r="H1364"/>
  <c r="H1368"/>
  <c r="H1372"/>
  <c r="H1376"/>
  <c r="H1380"/>
  <c r="G1386"/>
  <c r="G1390"/>
  <c r="G1394"/>
  <c r="G1398"/>
  <c r="G1402"/>
  <c r="G1406"/>
  <c r="G1410"/>
  <c r="G1414"/>
  <c r="G1418"/>
  <c r="G1422"/>
  <c r="H1426"/>
  <c r="H1430"/>
  <c r="H1434"/>
  <c r="G1436"/>
  <c r="H1453"/>
  <c r="H1454"/>
  <c r="H1461"/>
  <c r="H1469"/>
  <c r="H1470"/>
  <c r="H1475"/>
  <c r="G1481"/>
  <c r="G1489"/>
  <c r="G1497"/>
  <c r="G1505"/>
  <c r="G1513"/>
  <c r="E24" i="9"/>
  <c r="B24" s="1"/>
  <c r="E27"/>
  <c r="B27" s="1"/>
  <c r="E32"/>
  <c r="B32" s="1"/>
  <c r="E35"/>
  <c r="B35" s="1"/>
  <c r="E40"/>
  <c r="B40" s="1"/>
  <c r="E43"/>
  <c r="B43" s="1"/>
  <c r="E48"/>
  <c r="B48" s="1"/>
  <c r="E51"/>
  <c r="B51" s="1"/>
  <c r="E56"/>
  <c r="B56" s="1"/>
  <c r="E59"/>
  <c r="B59" s="1"/>
  <c r="E67"/>
  <c r="B67" s="1"/>
  <c r="E70"/>
  <c r="B70" s="1"/>
  <c r="E75"/>
  <c r="B75" s="1"/>
  <c r="E78"/>
  <c r="B78" s="1"/>
  <c r="E83"/>
  <c r="B83" s="1"/>
  <c r="E86"/>
  <c r="B86" s="1"/>
  <c r="E91"/>
  <c r="B91" s="1"/>
  <c r="E94"/>
  <c r="B94" s="1"/>
  <c r="E99"/>
  <c r="B99" s="1"/>
  <c r="E102"/>
  <c r="B102" s="1"/>
  <c r="E107"/>
  <c r="B107" s="1"/>
  <c r="E109"/>
  <c r="B109" s="1"/>
  <c r="E111"/>
  <c r="B111" s="1"/>
  <c r="E113"/>
  <c r="B113" s="1"/>
  <c r="E115"/>
  <c r="B115" s="1"/>
  <c r="E117"/>
  <c r="B117" s="1"/>
  <c r="E119"/>
  <c r="B119" s="1"/>
  <c r="E121"/>
  <c r="B121" s="1"/>
  <c r="E123"/>
  <c r="B123" s="1"/>
  <c r="E125"/>
  <c r="B125" s="1"/>
  <c r="E127"/>
  <c r="B127" s="1"/>
  <c r="E129"/>
  <c r="B129" s="1"/>
  <c r="E131"/>
  <c r="B131" s="1"/>
  <c r="E133"/>
  <c r="B133" s="1"/>
  <c r="E135"/>
  <c r="B135" s="1"/>
  <c r="E137"/>
  <c r="B137" s="1"/>
  <c r="E139"/>
  <c r="B139" s="1"/>
  <c r="E141"/>
  <c r="B141" s="1"/>
  <c r="E146"/>
  <c r="B146" s="1"/>
  <c r="E149"/>
  <c r="B149" s="1"/>
  <c r="E154"/>
  <c r="B154" s="1"/>
  <c r="E157"/>
  <c r="B157" s="1"/>
  <c r="E282"/>
  <c r="B282" s="1"/>
  <c r="E291"/>
  <c r="B291" s="1"/>
  <c r="E294"/>
  <c r="B294" s="1"/>
  <c r="E299"/>
  <c r="B299" s="1"/>
  <c r="E302"/>
  <c r="B302" s="1"/>
  <c r="H13" i="1"/>
  <c r="H27"/>
  <c r="H56"/>
  <c r="H381"/>
  <c r="H385"/>
  <c r="H416"/>
  <c r="H424"/>
  <c r="H440"/>
  <c r="H444"/>
  <c r="H448"/>
  <c r="H456"/>
  <c r="H460"/>
  <c r="H64"/>
  <c r="H77"/>
  <c r="H81"/>
  <c r="H377"/>
  <c r="H393"/>
  <c r="H397"/>
  <c r="H401"/>
  <c r="H420"/>
  <c r="H428"/>
  <c r="H432"/>
  <c r="H436"/>
  <c r="H452"/>
  <c r="H471"/>
  <c r="H486"/>
  <c r="H494"/>
  <c r="G3"/>
  <c r="H3"/>
  <c r="H4"/>
  <c r="H5"/>
  <c r="H6"/>
  <c r="H7"/>
  <c r="H8"/>
  <c r="H9"/>
  <c r="H10"/>
  <c r="H11"/>
  <c r="H12"/>
  <c r="G14"/>
  <c r="G15"/>
  <c r="G16"/>
  <c r="G17"/>
  <c r="G18"/>
  <c r="G19"/>
  <c r="G20"/>
  <c r="G21"/>
  <c r="G22"/>
  <c r="H22"/>
  <c r="H23"/>
  <c r="H24"/>
  <c r="H25"/>
  <c r="H26"/>
  <c r="G28"/>
  <c r="G29"/>
  <c r="G30"/>
  <c r="G31"/>
  <c r="G32"/>
  <c r="G33"/>
  <c r="G34"/>
  <c r="H34"/>
  <c r="H35"/>
  <c r="H36"/>
  <c r="H37"/>
  <c r="H38"/>
  <c r="H39"/>
  <c r="G41"/>
  <c r="G42"/>
  <c r="G43"/>
  <c r="G44"/>
  <c r="G45"/>
  <c r="H47"/>
  <c r="H48"/>
  <c r="H49"/>
  <c r="H50"/>
  <c r="H51"/>
  <c r="H52"/>
  <c r="H53"/>
  <c r="H54"/>
  <c r="H55"/>
  <c r="G57"/>
  <c r="G58"/>
  <c r="G59"/>
  <c r="H59"/>
  <c r="H60"/>
  <c r="H61"/>
  <c r="H62"/>
  <c r="H63"/>
  <c r="G65"/>
  <c r="G66"/>
  <c r="G67"/>
  <c r="H67"/>
  <c r="H68"/>
  <c r="H69"/>
  <c r="H70"/>
  <c r="H71"/>
  <c r="H72"/>
  <c r="H73"/>
  <c r="H74"/>
  <c r="H75"/>
  <c r="H76"/>
  <c r="H79"/>
  <c r="H80"/>
  <c r="G82"/>
  <c r="G83"/>
  <c r="G84"/>
  <c r="H84"/>
  <c r="H85"/>
  <c r="H86"/>
  <c r="H87"/>
  <c r="H88"/>
  <c r="H89"/>
  <c r="H90"/>
  <c r="H91"/>
  <c r="H92"/>
  <c r="H93"/>
  <c r="H94"/>
  <c r="H95"/>
  <c r="H96"/>
  <c r="H97"/>
  <c r="H98"/>
  <c r="H99"/>
  <c r="H100"/>
  <c r="H101"/>
  <c r="G103"/>
  <c r="G104"/>
  <c r="G105"/>
  <c r="G106"/>
  <c r="G107"/>
  <c r="G108"/>
  <c r="G109"/>
  <c r="G110"/>
  <c r="G111"/>
  <c r="G112"/>
  <c r="G113"/>
  <c r="G114"/>
  <c r="G115"/>
  <c r="G116"/>
  <c r="G117"/>
  <c r="G118"/>
  <c r="G119"/>
  <c r="H121"/>
  <c r="H122"/>
  <c r="H123"/>
  <c r="H124"/>
  <c r="H125"/>
  <c r="H126"/>
  <c r="H127"/>
  <c r="H128"/>
  <c r="H129"/>
  <c r="H130"/>
  <c r="H131"/>
  <c r="H132"/>
  <c r="H133"/>
  <c r="H134"/>
  <c r="H135"/>
  <c r="H136"/>
  <c r="H137"/>
  <c r="H138"/>
  <c r="H139"/>
  <c r="H140"/>
  <c r="H141"/>
  <c r="H142"/>
  <c r="H143"/>
  <c r="H144"/>
  <c r="H145"/>
  <c r="H146"/>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G193"/>
  <c r="G194"/>
  <c r="G195"/>
  <c r="G196"/>
  <c r="G197"/>
  <c r="G198"/>
  <c r="G199"/>
  <c r="G200"/>
  <c r="G201"/>
  <c r="G202"/>
  <c r="G203"/>
  <c r="G204"/>
  <c r="G205"/>
  <c r="G206"/>
  <c r="G207"/>
  <c r="G208"/>
  <c r="G209"/>
  <c r="G210"/>
  <c r="G211"/>
  <c r="G212"/>
  <c r="G213"/>
  <c r="G214"/>
  <c r="G215"/>
  <c r="G216"/>
  <c r="G217"/>
  <c r="G218"/>
  <c r="G219"/>
  <c r="H221"/>
  <c r="H222"/>
  <c r="H223"/>
  <c r="H224"/>
  <c r="H225"/>
  <c r="H226"/>
  <c r="H227"/>
  <c r="H228"/>
  <c r="H229"/>
  <c r="H230"/>
  <c r="H231"/>
  <c r="H232"/>
  <c r="H233"/>
  <c r="H234"/>
  <c r="H235"/>
  <c r="H236"/>
  <c r="H237"/>
  <c r="H238"/>
  <c r="H239"/>
  <c r="H240"/>
  <c r="H241"/>
  <c r="H242"/>
  <c r="H243"/>
  <c r="H244"/>
  <c r="H245"/>
  <c r="H246"/>
  <c r="H247"/>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8"/>
  <c r="G291"/>
  <c r="G292"/>
  <c r="G295"/>
  <c r="G296"/>
  <c r="G297"/>
  <c r="G298"/>
  <c r="G299"/>
  <c r="G300"/>
  <c r="G301"/>
  <c r="G302"/>
  <c r="G303"/>
  <c r="G304"/>
  <c r="G305"/>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G347"/>
  <c r="G348"/>
  <c r="G349"/>
  <c r="G350"/>
  <c r="G351"/>
  <c r="G352"/>
  <c r="G353"/>
  <c r="G354"/>
  <c r="G355"/>
  <c r="G356"/>
  <c r="G357"/>
  <c r="H359"/>
  <c r="H360"/>
  <c r="H361"/>
  <c r="H362"/>
  <c r="H363"/>
  <c r="H364"/>
  <c r="H365"/>
  <c r="H366"/>
  <c r="H367"/>
  <c r="H368"/>
  <c r="H369"/>
  <c r="H370"/>
  <c r="H371"/>
  <c r="H372"/>
  <c r="H373"/>
  <c r="H374"/>
  <c r="H375"/>
  <c r="G379"/>
  <c r="H379"/>
  <c r="H380"/>
  <c r="G383"/>
  <c r="H383"/>
  <c r="H384"/>
  <c r="G387"/>
  <c r="H387"/>
  <c r="H388"/>
  <c r="G391"/>
  <c r="H391"/>
  <c r="H392"/>
  <c r="G395"/>
  <c r="H395"/>
  <c r="H396"/>
  <c r="G399"/>
  <c r="H399"/>
  <c r="H400"/>
  <c r="G405"/>
  <c r="H405"/>
  <c r="H406"/>
  <c r="H412"/>
  <c r="H413"/>
  <c r="H415"/>
  <c r="G418"/>
  <c r="H418"/>
  <c r="H419"/>
  <c r="G422"/>
  <c r="H422"/>
  <c r="H423"/>
  <c r="G426"/>
  <c r="H426"/>
  <c r="H427"/>
  <c r="G430"/>
  <c r="H430"/>
  <c r="H431"/>
  <c r="G434"/>
  <c r="H434"/>
  <c r="H435"/>
  <c r="G438"/>
  <c r="H438"/>
  <c r="H439"/>
  <c r="G442"/>
  <c r="H442"/>
  <c r="H443"/>
  <c r="G446"/>
  <c r="H446"/>
  <c r="H447"/>
  <c r="G450"/>
  <c r="H450"/>
  <c r="H451"/>
  <c r="G454"/>
  <c r="H454"/>
  <c r="H455"/>
  <c r="G458"/>
  <c r="H458"/>
  <c r="H459"/>
  <c r="H464"/>
  <c r="H467"/>
  <c r="H475"/>
  <c r="H482"/>
  <c r="H490"/>
  <c r="H1239"/>
  <c r="H1245"/>
  <c r="H1253"/>
  <c r="H1261"/>
  <c r="H1269"/>
  <c r="H1277"/>
  <c r="H1285"/>
  <c r="H1293"/>
  <c r="H1304"/>
  <c r="H1312"/>
  <c r="H1320"/>
  <c r="H1328"/>
  <c r="H1331"/>
  <c r="H1339"/>
  <c r="H1347"/>
  <c r="H1355"/>
  <c r="G462"/>
  <c r="H462"/>
  <c r="H463"/>
  <c r="G469"/>
  <c r="H469"/>
  <c r="H470"/>
  <c r="G473"/>
  <c r="H473"/>
  <c r="H474"/>
  <c r="G477"/>
  <c r="H477"/>
  <c r="G480"/>
  <c r="H480"/>
  <c r="H481"/>
  <c r="G484"/>
  <c r="H484"/>
  <c r="H485"/>
  <c r="G488"/>
  <c r="H488"/>
  <c r="H489"/>
  <c r="G492"/>
  <c r="H492"/>
  <c r="H493"/>
  <c r="H497"/>
  <c r="H498"/>
  <c r="H499"/>
  <c r="H500"/>
  <c r="H501"/>
  <c r="H502"/>
  <c r="H503"/>
  <c r="H504"/>
  <c r="H505"/>
  <c r="H506"/>
  <c r="H507"/>
  <c r="H508"/>
  <c r="H509"/>
  <c r="H510"/>
  <c r="H511"/>
  <c r="H512"/>
  <c r="H513"/>
  <c r="H514"/>
  <c r="H515"/>
  <c r="H516"/>
  <c r="H517"/>
  <c r="H518"/>
  <c r="H519"/>
  <c r="H520"/>
  <c r="H521"/>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68"/>
  <c r="H1169"/>
  <c r="H1170"/>
  <c r="H1171"/>
  <c r="H1172"/>
  <c r="H1173"/>
  <c r="H1174"/>
  <c r="H1175"/>
  <c r="H1176"/>
  <c r="H1177"/>
  <c r="H1178"/>
  <c r="H1179"/>
  <c r="H1180"/>
  <c r="H1181"/>
  <c r="H1182"/>
  <c r="H1216"/>
  <c r="H1217"/>
  <c r="H1218"/>
  <c r="H1219"/>
  <c r="H1220"/>
  <c r="H1221"/>
  <c r="G1237"/>
  <c r="H1237"/>
  <c r="H1238"/>
  <c r="H1241"/>
  <c r="H1249"/>
  <c r="H1257"/>
  <c r="H1265"/>
  <c r="H1273"/>
  <c r="H1281"/>
  <c r="H1289"/>
  <c r="H1297"/>
  <c r="H1300"/>
  <c r="H1308"/>
  <c r="H1316"/>
  <c r="H1324"/>
  <c r="H1335"/>
  <c r="H1343"/>
  <c r="H1351"/>
  <c r="H1240"/>
  <c r="G1243"/>
  <c r="H1243"/>
  <c r="H1244"/>
  <c r="G1247"/>
  <c r="H1247"/>
  <c r="H1248"/>
  <c r="G1251"/>
  <c r="H1251"/>
  <c r="H1252"/>
  <c r="G1255"/>
  <c r="H1255"/>
  <c r="H1256"/>
  <c r="G1259"/>
  <c r="H1259"/>
  <c r="H1260"/>
  <c r="G1263"/>
  <c r="H1263"/>
  <c r="H1264"/>
  <c r="G1267"/>
  <c r="H1267"/>
  <c r="H1268"/>
  <c r="G1271"/>
  <c r="H1271"/>
  <c r="H1272"/>
  <c r="G1275"/>
  <c r="H1275"/>
  <c r="H1276"/>
  <c r="G1279"/>
  <c r="H1279"/>
  <c r="H1280"/>
  <c r="G1283"/>
  <c r="H1283"/>
  <c r="H1284"/>
  <c r="G1287"/>
  <c r="H1287"/>
  <c r="H1288"/>
  <c r="G1291"/>
  <c r="H1291"/>
  <c r="H1292"/>
  <c r="G1295"/>
  <c r="H1295"/>
  <c r="H1296"/>
  <c r="G1302"/>
  <c r="H1302"/>
  <c r="H1303"/>
  <c r="G1306"/>
  <c r="H1306"/>
  <c r="H1307"/>
  <c r="G1310"/>
  <c r="H1310"/>
  <c r="H1311"/>
  <c r="G1314"/>
  <c r="H1314"/>
  <c r="H1315"/>
  <c r="G1318"/>
  <c r="H1318"/>
  <c r="H1319"/>
  <c r="G1322"/>
  <c r="H1322"/>
  <c r="H1323"/>
  <c r="G1326"/>
  <c r="H1326"/>
  <c r="H1327"/>
  <c r="H1330"/>
  <c r="G1333"/>
  <c r="H1333"/>
  <c r="H1334"/>
  <c r="G1337"/>
  <c r="H1337"/>
  <c r="H1338"/>
  <c r="G1341"/>
  <c r="H1341"/>
  <c r="H1342"/>
  <c r="G1345"/>
  <c r="H1345"/>
  <c r="H1346"/>
  <c r="G1349"/>
  <c r="H1349"/>
  <c r="H1350"/>
  <c r="G1353"/>
  <c r="H1353"/>
  <c r="H1354"/>
  <c r="G1357"/>
  <c r="H1357"/>
  <c r="H1358"/>
  <c r="G1361"/>
  <c r="H1361"/>
  <c r="H1362"/>
  <c r="G1365"/>
  <c r="H1365"/>
  <c r="H1366"/>
  <c r="G1369"/>
  <c r="H1369"/>
  <c r="H1370"/>
  <c r="G1373"/>
  <c r="H1373"/>
  <c r="H1374"/>
  <c r="G1377"/>
  <c r="H1377"/>
  <c r="H1378"/>
  <c r="G1381"/>
  <c r="H1381"/>
  <c r="H1382"/>
  <c r="G1384"/>
  <c r="H1384"/>
  <c r="H1385"/>
  <c r="G1388"/>
  <c r="H1388"/>
  <c r="H1389"/>
  <c r="G1392"/>
  <c r="H1392"/>
  <c r="H1393"/>
  <c r="G1396"/>
  <c r="H1396"/>
  <c r="H1397"/>
  <c r="G1400"/>
  <c r="H1400"/>
  <c r="H1401"/>
  <c r="G1404"/>
  <c r="H1404"/>
  <c r="H1405"/>
  <c r="G1408"/>
  <c r="H1408"/>
  <c r="H1409"/>
  <c r="G1412"/>
  <c r="H1412"/>
  <c r="H1413"/>
  <c r="G1416"/>
  <c r="H1416"/>
  <c r="H1417"/>
  <c r="G1420"/>
  <c r="H1420"/>
  <c r="H1421"/>
  <c r="H1424"/>
  <c r="G1427"/>
  <c r="H1427"/>
  <c r="H1428"/>
  <c r="G1431"/>
  <c r="H1431"/>
  <c r="H1432"/>
  <c r="G1438"/>
  <c r="H1438"/>
  <c r="H1439"/>
  <c r="H1440"/>
  <c r="H1441"/>
  <c r="H1442"/>
  <c r="H1443"/>
  <c r="H1444"/>
  <c r="H1445"/>
  <c r="G1483"/>
  <c r="G1487"/>
  <c r="G1491"/>
  <c r="G1495"/>
  <c r="G1499"/>
  <c r="G1503"/>
  <c r="G1507"/>
  <c r="G1511"/>
  <c r="G1515"/>
  <c r="E25" i="9"/>
  <c r="B25" s="1"/>
  <c r="E29"/>
  <c r="B29" s="1"/>
  <c r="E33"/>
  <c r="B33" s="1"/>
  <c r="E37"/>
  <c r="B37" s="1"/>
  <c r="E41"/>
  <c r="B41" s="1"/>
  <c r="E45"/>
  <c r="B45" s="1"/>
  <c r="E49"/>
  <c r="B49" s="1"/>
  <c r="E53"/>
  <c r="B53" s="1"/>
  <c r="E57"/>
  <c r="B57" s="1"/>
  <c r="E61"/>
  <c r="B61" s="1"/>
  <c r="E64"/>
  <c r="B64" s="1"/>
  <c r="E68"/>
  <c r="B68" s="1"/>
  <c r="E72"/>
  <c r="B72" s="1"/>
  <c r="E76"/>
  <c r="B76" s="1"/>
  <c r="E80"/>
  <c r="B80" s="1"/>
  <c r="E84"/>
  <c r="B84" s="1"/>
  <c r="E88"/>
  <c r="B88" s="1"/>
  <c r="E92"/>
  <c r="B92" s="1"/>
  <c r="E96"/>
  <c r="B96" s="1"/>
  <c r="E100"/>
  <c r="B100" s="1"/>
  <c r="E104"/>
  <c r="B104" s="1"/>
  <c r="E147"/>
  <c r="B147" s="1"/>
  <c r="E151"/>
  <c r="B151" s="1"/>
  <c r="E155"/>
  <c r="B155" s="1"/>
  <c r="E159"/>
  <c r="B159" s="1"/>
  <c r="E283"/>
  <c r="B283" s="1"/>
  <c r="E286"/>
  <c r="B286" s="1"/>
  <c r="E292"/>
  <c r="B292" s="1"/>
  <c r="E296"/>
  <c r="B296" s="1"/>
  <c r="E300"/>
  <c r="B300" s="1"/>
  <c r="E304"/>
  <c r="B304" s="1"/>
  <c r="H1359" i="1"/>
  <c r="H1363"/>
  <c r="H1367"/>
  <c r="H1371"/>
  <c r="H1375"/>
  <c r="H1379"/>
  <c r="H1386"/>
  <c r="H1390"/>
  <c r="H1394"/>
  <c r="H1398"/>
  <c r="H1402"/>
  <c r="H1406"/>
  <c r="H1410"/>
  <c r="H1414"/>
  <c r="H1418"/>
  <c r="H1422"/>
  <c r="H1425"/>
  <c r="H1429"/>
  <c r="H1433"/>
  <c r="H1436"/>
  <c r="G290"/>
  <c r="E273" i="9"/>
  <c r="B273" s="1"/>
  <c r="G411" i="1"/>
  <c r="H288"/>
  <c r="G289"/>
  <c r="H637"/>
  <c r="E644" i="4"/>
  <c r="D638" i="1" s="1"/>
  <c r="D644" i="4"/>
  <c r="H411" i="1"/>
  <c r="F246" i="5"/>
  <c r="D245"/>
  <c r="E281" i="9"/>
  <c r="B281" s="1"/>
  <c r="G497" i="1"/>
  <c r="G501"/>
  <c r="G505"/>
  <c r="G509"/>
  <c r="G513"/>
  <c r="G517"/>
  <c r="G521"/>
  <c r="G524"/>
  <c r="G528"/>
  <c r="G532"/>
  <c r="G536"/>
  <c r="G540"/>
  <c r="G544"/>
  <c r="G548"/>
  <c r="G552"/>
  <c r="G556"/>
  <c r="G560"/>
  <c r="G564"/>
  <c r="G568"/>
  <c r="G572"/>
  <c r="G575"/>
  <c r="H577"/>
  <c r="G577"/>
  <c r="G376"/>
  <c r="H376"/>
  <c r="G378"/>
  <c r="G380"/>
  <c r="G382"/>
  <c r="G384"/>
  <c r="G386"/>
  <c r="G388"/>
  <c r="G390"/>
  <c r="G392"/>
  <c r="G394"/>
  <c r="G396"/>
  <c r="G398"/>
  <c r="G400"/>
  <c r="G404"/>
  <c r="G406"/>
  <c r="G412"/>
  <c r="G415"/>
  <c r="G417"/>
  <c r="G419"/>
  <c r="G421"/>
  <c r="G423"/>
  <c r="G425"/>
  <c r="G427"/>
  <c r="G429"/>
  <c r="G431"/>
  <c r="G433"/>
  <c r="G435"/>
  <c r="G437"/>
  <c r="G439"/>
  <c r="G441"/>
  <c r="G443"/>
  <c r="G445"/>
  <c r="G447"/>
  <c r="G449"/>
  <c r="G451"/>
  <c r="G453"/>
  <c r="G455"/>
  <c r="G457"/>
  <c r="G459"/>
  <c r="G461"/>
  <c r="G463"/>
  <c r="G465"/>
  <c r="G468"/>
  <c r="G470"/>
  <c r="G472"/>
  <c r="G474"/>
  <c r="G476"/>
  <c r="G479"/>
  <c r="G481"/>
  <c r="G483"/>
  <c r="G485"/>
  <c r="G487"/>
  <c r="G489"/>
  <c r="G491"/>
  <c r="G493"/>
  <c r="G495"/>
  <c r="G499"/>
  <c r="G503"/>
  <c r="G507"/>
  <c r="G511"/>
  <c r="G515"/>
  <c r="G519"/>
  <c r="G526"/>
  <c r="G530"/>
  <c r="G534"/>
  <c r="G538"/>
  <c r="G542"/>
  <c r="G546"/>
  <c r="G550"/>
  <c r="G554"/>
  <c r="G558"/>
  <c r="G562"/>
  <c r="G566"/>
  <c r="G570"/>
  <c r="H496"/>
  <c r="G496"/>
  <c r="G498"/>
  <c r="G500"/>
  <c r="G502"/>
  <c r="G504"/>
  <c r="G506"/>
  <c r="G508"/>
  <c r="G510"/>
  <c r="G512"/>
  <c r="G514"/>
  <c r="G516"/>
  <c r="G518"/>
  <c r="G520"/>
  <c r="G523"/>
  <c r="G525"/>
  <c r="G527"/>
  <c r="G529"/>
  <c r="G531"/>
  <c r="G533"/>
  <c r="G535"/>
  <c r="G537"/>
  <c r="G539"/>
  <c r="G541"/>
  <c r="G543"/>
  <c r="G545"/>
  <c r="G547"/>
  <c r="G549"/>
  <c r="G551"/>
  <c r="G553"/>
  <c r="G555"/>
  <c r="G557"/>
  <c r="G559"/>
  <c r="G561"/>
  <c r="G563"/>
  <c r="G565"/>
  <c r="G567"/>
  <c r="G569"/>
  <c r="G571"/>
  <c r="G573"/>
  <c r="G576"/>
  <c r="G578"/>
  <c r="G580"/>
  <c r="G582"/>
  <c r="G584"/>
  <c r="G586"/>
  <c r="G588"/>
  <c r="G590"/>
  <c r="G592"/>
  <c r="G594"/>
  <c r="G596"/>
  <c r="G598"/>
  <c r="G600"/>
  <c r="G602"/>
  <c r="G604"/>
  <c r="G606"/>
  <c r="G608"/>
  <c r="G610"/>
  <c r="G612"/>
  <c r="G614"/>
  <c r="G616"/>
  <c r="G618"/>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7"/>
  <c r="G989"/>
  <c r="G991"/>
  <c r="G993"/>
  <c r="G995"/>
  <c r="G997"/>
  <c r="G999"/>
  <c r="G1001"/>
  <c r="G1003"/>
  <c r="G1005"/>
  <c r="G1007"/>
  <c r="G1009"/>
  <c r="G1011"/>
  <c r="G1013"/>
  <c r="G1015"/>
  <c r="G1017"/>
  <c r="G1019"/>
  <c r="G1021"/>
  <c r="G1023"/>
  <c r="G1025"/>
  <c r="G1027"/>
  <c r="G1029"/>
  <c r="G1031"/>
  <c r="G1033"/>
  <c r="G1035"/>
  <c r="G1037"/>
  <c r="G1039"/>
  <c r="G1041"/>
  <c r="G1043"/>
  <c r="G1045"/>
  <c r="G1048"/>
  <c r="G1050"/>
  <c r="G1052"/>
  <c r="G1054"/>
  <c r="G1056"/>
  <c r="G1058"/>
  <c r="G1060"/>
  <c r="G1062"/>
  <c r="G1064"/>
  <c r="G1066"/>
  <c r="G1068"/>
  <c r="G1070"/>
  <c r="G1072"/>
  <c r="G1074"/>
  <c r="G1076"/>
  <c r="G1078"/>
  <c r="G1080"/>
  <c r="G1082"/>
  <c r="G1084"/>
  <c r="G1086"/>
  <c r="G1088"/>
  <c r="G1090"/>
  <c r="G1092"/>
  <c r="G1094"/>
  <c r="G1096"/>
  <c r="G1098"/>
  <c r="G1100"/>
  <c r="G1102"/>
  <c r="G1104"/>
  <c r="G1106"/>
  <c r="G1108"/>
  <c r="G1110"/>
  <c r="G1112"/>
  <c r="G1114"/>
  <c r="G1116"/>
  <c r="G1118"/>
  <c r="G1120"/>
  <c r="G1122"/>
  <c r="G1125"/>
  <c r="G1127"/>
  <c r="G1129"/>
  <c r="G1131"/>
  <c r="G1133"/>
  <c r="G1135"/>
  <c r="G1137"/>
  <c r="G1139"/>
  <c r="G1141"/>
  <c r="G1143"/>
  <c r="G1145"/>
  <c r="G1147"/>
  <c r="G1149"/>
  <c r="G1151"/>
  <c r="G1155"/>
  <c r="G1157"/>
  <c r="G1159"/>
  <c r="G1161"/>
  <c r="G1163"/>
  <c r="G1165"/>
  <c r="G1169"/>
  <c r="G1171"/>
  <c r="G1173"/>
  <c r="G1175"/>
  <c r="G1177"/>
  <c r="G1179"/>
  <c r="G1181"/>
  <c r="G1185"/>
  <c r="G1187"/>
  <c r="G1189"/>
  <c r="G1191"/>
  <c r="G1193"/>
  <c r="G1195"/>
  <c r="G1197"/>
  <c r="G1199"/>
  <c r="G1201"/>
  <c r="G1203"/>
  <c r="G1205"/>
  <c r="G1207"/>
  <c r="G1209"/>
  <c r="G1211"/>
  <c r="G1213"/>
  <c r="G1216"/>
  <c r="G1218"/>
  <c r="G1220"/>
  <c r="G1224"/>
  <c r="G1226"/>
  <c r="G1228"/>
  <c r="G1230"/>
  <c r="G1232"/>
  <c r="H1234"/>
  <c r="G579"/>
  <c r="G581"/>
  <c r="G583"/>
  <c r="G585"/>
  <c r="G587"/>
  <c r="G589"/>
  <c r="G591"/>
  <c r="G593"/>
  <c r="G595"/>
  <c r="G597"/>
  <c r="G599"/>
  <c r="G601"/>
  <c r="G603"/>
  <c r="G605"/>
  <c r="G607"/>
  <c r="G609"/>
  <c r="G611"/>
  <c r="G613"/>
  <c r="G615"/>
  <c r="G617"/>
  <c r="G619"/>
  <c r="G621"/>
  <c r="G623"/>
  <c r="G625"/>
  <c r="G627"/>
  <c r="G631"/>
  <c r="G637"/>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6"/>
  <c r="G988"/>
  <c r="G990"/>
  <c r="G992"/>
  <c r="G994"/>
  <c r="G996"/>
  <c r="G998"/>
  <c r="G1000"/>
  <c r="G1002"/>
  <c r="G1004"/>
  <c r="G1006"/>
  <c r="G1008"/>
  <c r="G1010"/>
  <c r="G1012"/>
  <c r="G1014"/>
  <c r="G1016"/>
  <c r="G1018"/>
  <c r="G1020"/>
  <c r="G1022"/>
  <c r="G1024"/>
  <c r="G1026"/>
  <c r="G1028"/>
  <c r="G1030"/>
  <c r="G1032"/>
  <c r="G1034"/>
  <c r="G1036"/>
  <c r="G1038"/>
  <c r="G1040"/>
  <c r="G1042"/>
  <c r="G1044"/>
  <c r="G1049"/>
  <c r="G1051"/>
  <c r="G1053"/>
  <c r="G1055"/>
  <c r="G1057"/>
  <c r="G1059"/>
  <c r="G1061"/>
  <c r="G1063"/>
  <c r="G1067"/>
  <c r="G1069"/>
  <c r="G1071"/>
  <c r="G1073"/>
  <c r="G1075"/>
  <c r="G1077"/>
  <c r="G1079"/>
  <c r="G1081"/>
  <c r="G1083"/>
  <c r="G1085"/>
  <c r="G1087"/>
  <c r="G1089"/>
  <c r="G1091"/>
  <c r="G1093"/>
  <c r="G1095"/>
  <c r="G1097"/>
  <c r="G1099"/>
  <c r="G1101"/>
  <c r="G1103"/>
  <c r="G1105"/>
  <c r="G1107"/>
  <c r="G1109"/>
  <c r="G1111"/>
  <c r="G1113"/>
  <c r="G1115"/>
  <c r="G1117"/>
  <c r="G1119"/>
  <c r="G1121"/>
  <c r="G1123"/>
  <c r="G1126"/>
  <c r="G1128"/>
  <c r="G1130"/>
  <c r="G1132"/>
  <c r="G1134"/>
  <c r="G1136"/>
  <c r="G1138"/>
  <c r="G1140"/>
  <c r="G1142"/>
  <c r="G1144"/>
  <c r="G1146"/>
  <c r="G1148"/>
  <c r="G1150"/>
  <c r="G1154"/>
  <c r="G1156"/>
  <c r="G1158"/>
  <c r="G1160"/>
  <c r="G1162"/>
  <c r="G1164"/>
  <c r="G1166"/>
  <c r="G1168"/>
  <c r="G1170"/>
  <c r="G1172"/>
  <c r="G1174"/>
  <c r="G1176"/>
  <c r="G1178"/>
  <c r="G1180"/>
  <c r="G1182"/>
  <c r="G1184"/>
  <c r="G1186"/>
  <c r="G1188"/>
  <c r="G1190"/>
  <c r="G1192"/>
  <c r="G1194"/>
  <c r="G1196"/>
  <c r="G1198"/>
  <c r="G1200"/>
  <c r="G1202"/>
  <c r="G1204"/>
  <c r="G1206"/>
  <c r="G1208"/>
  <c r="G1210"/>
  <c r="G1212"/>
  <c r="G1217"/>
  <c r="G1219"/>
  <c r="G1221"/>
  <c r="G1223"/>
  <c r="G1225"/>
  <c r="G1227"/>
  <c r="G1229"/>
  <c r="G1231"/>
  <c r="G1233"/>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I16" i="3"/>
  <c r="E412" i="4"/>
  <c r="I17" i="3"/>
  <c r="E289" i="4"/>
  <c r="J1439" i="1"/>
  <c r="J1440"/>
  <c r="J1441"/>
  <c r="J1442"/>
  <c r="J1443"/>
  <c r="J1444"/>
  <c r="G1446"/>
  <c r="I1446" s="1"/>
  <c r="G1447"/>
  <c r="G1448"/>
  <c r="I1448" s="1"/>
  <c r="G1449"/>
  <c r="G1450"/>
  <c r="I1450" s="1"/>
  <c r="G1451"/>
  <c r="G1452"/>
  <c r="I1452" s="1"/>
  <c r="G1453"/>
  <c r="G1455"/>
  <c r="I1455" s="1"/>
  <c r="G1456"/>
  <c r="G1457"/>
  <c r="I1457" s="1"/>
  <c r="G1458"/>
  <c r="G1459"/>
  <c r="I1459" s="1"/>
  <c r="G1460"/>
  <c r="G1461"/>
  <c r="G1470"/>
  <c r="G1476"/>
  <c r="I1476" s="1"/>
  <c r="G1477"/>
  <c r="G1478"/>
  <c r="I1478" s="1"/>
  <c r="G1479"/>
  <c r="J1462"/>
  <c r="H1462"/>
  <c r="J1463"/>
  <c r="H1463"/>
  <c r="J1464"/>
  <c r="H1464"/>
  <c r="J1465"/>
  <c r="H1465"/>
  <c r="J1466"/>
  <c r="H1466"/>
  <c r="J1467"/>
  <c r="H1467"/>
  <c r="J1468"/>
  <c r="H1468"/>
  <c r="J1471"/>
  <c r="H1471"/>
  <c r="J1472"/>
  <c r="H1472"/>
  <c r="J1473"/>
  <c r="H1473"/>
  <c r="J1474"/>
  <c r="H147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1"/>
  <c r="G1303"/>
  <c r="G1305"/>
  <c r="G1307"/>
  <c r="G1309"/>
  <c r="G1311"/>
  <c r="G1313"/>
  <c r="G1315"/>
  <c r="G1317"/>
  <c r="G1319"/>
  <c r="G1321"/>
  <c r="G1323"/>
  <c r="G1325"/>
  <c r="G1327"/>
  <c r="G1330"/>
  <c r="G1332"/>
  <c r="G1334"/>
  <c r="G1336"/>
  <c r="G1338"/>
  <c r="G1340"/>
  <c r="G1342"/>
  <c r="G1344"/>
  <c r="G1346"/>
  <c r="G1348"/>
  <c r="G1350"/>
  <c r="G1352"/>
  <c r="G1354"/>
  <c r="G1356"/>
  <c r="G1358"/>
  <c r="G1360"/>
  <c r="G1362"/>
  <c r="G1364"/>
  <c r="G1366"/>
  <c r="G1368"/>
  <c r="G1370"/>
  <c r="G1372"/>
  <c r="G1374"/>
  <c r="G1376"/>
  <c r="G1378"/>
  <c r="G1380"/>
  <c r="G1382"/>
  <c r="G1385"/>
  <c r="G1387"/>
  <c r="G1389"/>
  <c r="G1391"/>
  <c r="G1393"/>
  <c r="G1395"/>
  <c r="G1397"/>
  <c r="G1399"/>
  <c r="G1401"/>
  <c r="G1403"/>
  <c r="G1405"/>
  <c r="G1407"/>
  <c r="G1409"/>
  <c r="G1411"/>
  <c r="G1413"/>
  <c r="G1415"/>
  <c r="G1417"/>
  <c r="G1419"/>
  <c r="G1421"/>
  <c r="G1424"/>
  <c r="G1426"/>
  <c r="G1428"/>
  <c r="G1430"/>
  <c r="G1432"/>
  <c r="G1434"/>
  <c r="G1437"/>
  <c r="G1439"/>
  <c r="I1439" s="1"/>
  <c r="G1440"/>
  <c r="I1440" s="1"/>
  <c r="G1441"/>
  <c r="I1441" s="1"/>
  <c r="G1442"/>
  <c r="I1442" s="1"/>
  <c r="G1443"/>
  <c r="I1443" s="1"/>
  <c r="G1444"/>
  <c r="I1444" s="1"/>
  <c r="J1445"/>
  <c r="G1454"/>
  <c r="G1462"/>
  <c r="I1462" s="1"/>
  <c r="G1463"/>
  <c r="G1464"/>
  <c r="I1464" s="1"/>
  <c r="G1465"/>
  <c r="G1466"/>
  <c r="I1466" s="1"/>
  <c r="G1467"/>
  <c r="G1468"/>
  <c r="I1468" s="1"/>
  <c r="G1469"/>
  <c r="G1471"/>
  <c r="I1471" s="1"/>
  <c r="G1472"/>
  <c r="G1473"/>
  <c r="I1473" s="1"/>
  <c r="G1474"/>
  <c r="G1475"/>
  <c r="H1480"/>
  <c r="H1482"/>
  <c r="H1484"/>
  <c r="H1486"/>
  <c r="H1488"/>
  <c r="H1490"/>
  <c r="H1492"/>
  <c r="H1494"/>
  <c r="H1496"/>
  <c r="H1498"/>
  <c r="H1500"/>
  <c r="H1502"/>
  <c r="H1504"/>
  <c r="H1506"/>
  <c r="H1508"/>
  <c r="H1510"/>
  <c r="H1512"/>
  <c r="H1514"/>
  <c r="H1516"/>
  <c r="E350" i="4"/>
  <c r="E420"/>
  <c r="H307" i="9"/>
  <c r="E176" i="5"/>
  <c r="D44" i="4"/>
  <c r="D50"/>
  <c r="D82"/>
  <c r="D106"/>
  <c r="D124"/>
  <c r="D152"/>
  <c r="D196"/>
  <c r="D224"/>
  <c r="D252"/>
  <c r="D299"/>
  <c r="D311"/>
  <c r="D351"/>
  <c r="D363"/>
  <c r="F417"/>
  <c r="D472"/>
  <c r="D420" s="1"/>
  <c r="D484"/>
  <c r="D528"/>
  <c r="E580"/>
  <c r="D574" i="1" s="1"/>
  <c r="H574" s="1"/>
  <c r="F605" i="4"/>
  <c r="E237" i="5"/>
  <c r="G312" i="9"/>
  <c r="E312" s="1"/>
  <c r="D42" i="8"/>
  <c r="G1445" i="1"/>
  <c r="F643" i="4"/>
  <c r="F416"/>
  <c r="F568"/>
  <c r="F593"/>
  <c r="F594"/>
  <c r="F626"/>
  <c r="G280" i="9"/>
  <c r="E280" s="1"/>
  <c r="B280" s="1"/>
  <c r="G279"/>
  <c r="E279" s="1"/>
  <c r="B279" s="1"/>
  <c r="M213"/>
  <c r="G192"/>
  <c r="E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G164"/>
  <c r="E164" s="1"/>
  <c r="B164" s="1"/>
  <c r="G163"/>
  <c r="E163" s="1"/>
  <c r="B163" s="1"/>
  <c r="G162"/>
  <c r="E162" s="1"/>
  <c r="B162" s="1"/>
  <c r="G161"/>
  <c r="E161" s="1"/>
  <c r="B161" s="1"/>
  <c r="E143"/>
  <c r="B143" s="1"/>
  <c r="F603" i="4"/>
  <c r="D7" i="5"/>
  <c r="D69"/>
  <c r="D87"/>
  <c r="E146"/>
  <c r="D1124" i="1" s="1"/>
  <c r="G1124" s="1"/>
  <c r="E290" i="9"/>
  <c r="B290" s="1"/>
  <c r="F149" i="5"/>
  <c r="D190"/>
  <c r="D206"/>
  <c r="D238"/>
  <c r="D258"/>
  <c r="D5" i="6"/>
  <c r="D35"/>
  <c r="D89"/>
  <c r="D129"/>
  <c r="I10" i="9"/>
  <c r="H19"/>
  <c r="E19" s="1"/>
  <c r="B19" s="1"/>
  <c r="G166"/>
  <c r="G193"/>
  <c r="E193" s="1"/>
  <c r="B193" s="1"/>
  <c r="G195"/>
  <c r="E195" s="1"/>
  <c r="B195" s="1"/>
  <c r="G197"/>
  <c r="E197" s="1"/>
  <c r="B197" s="1"/>
  <c r="G199"/>
  <c r="E199" s="1"/>
  <c r="B199" s="1"/>
  <c r="G201"/>
  <c r="E201" s="1"/>
  <c r="B201" s="1"/>
  <c r="G203"/>
  <c r="E203" s="1"/>
  <c r="B203" s="1"/>
  <c r="G205"/>
  <c r="E205" s="1"/>
  <c r="B205" s="1"/>
  <c r="G207"/>
  <c r="E207" s="1"/>
  <c r="B207" s="1"/>
  <c r="G209"/>
  <c r="E209" s="1"/>
  <c r="B209" s="1"/>
  <c r="G211"/>
  <c r="E211" s="1"/>
  <c r="B211" s="1"/>
  <c r="F88" i="5"/>
  <c r="E307" i="9"/>
  <c r="B307" s="1"/>
  <c r="F177" i="5"/>
  <c r="G315" i="9"/>
  <c r="E315" s="1"/>
  <c r="H165"/>
  <c r="L192"/>
  <c r="F192" s="1"/>
  <c r="G194"/>
  <c r="E194" s="1"/>
  <c r="B194" s="1"/>
  <c r="G196"/>
  <c r="E196" s="1"/>
  <c r="B196" s="1"/>
  <c r="G198"/>
  <c r="E198" s="1"/>
  <c r="B198" s="1"/>
  <c r="G200"/>
  <c r="E200" s="1"/>
  <c r="B200" s="1"/>
  <c r="G202"/>
  <c r="E202" s="1"/>
  <c r="B202" s="1"/>
  <c r="G204"/>
  <c r="E204" s="1"/>
  <c r="B204" s="1"/>
  <c r="G206"/>
  <c r="E206" s="1"/>
  <c r="B206" s="1"/>
  <c r="G208"/>
  <c r="E208" s="1"/>
  <c r="B208" s="1"/>
  <c r="G210"/>
  <c r="E210" s="1"/>
  <c r="B210" s="1"/>
  <c r="G212"/>
  <c r="E212" s="1"/>
  <c r="B212" s="1"/>
  <c r="L213"/>
  <c r="F213" s="1"/>
  <c r="B213" s="1"/>
  <c r="B215"/>
  <c r="B217"/>
  <c r="B219"/>
  <c r="B221"/>
  <c r="B223"/>
  <c r="B225"/>
  <c r="B227"/>
  <c r="B229"/>
  <c r="B231"/>
  <c r="B233"/>
  <c r="B235"/>
  <c r="B237"/>
  <c r="B239"/>
  <c r="B241"/>
  <c r="B243"/>
  <c r="B245"/>
  <c r="B247"/>
  <c r="B249"/>
  <c r="B251"/>
  <c r="B253"/>
  <c r="B255"/>
  <c r="B257"/>
  <c r="B259"/>
  <c r="B261"/>
  <c r="B263"/>
  <c r="B265"/>
  <c r="B267"/>
  <c r="B269"/>
  <c r="B271"/>
  <c r="I1474" i="1" l="1"/>
  <c r="I1472"/>
  <c r="I1467"/>
  <c r="I1465"/>
  <c r="I1463"/>
  <c r="I1479"/>
  <c r="I1477"/>
  <c r="I1460"/>
  <c r="I1458"/>
  <c r="I1456"/>
  <c r="I1451"/>
  <c r="I1449"/>
  <c r="I1447"/>
  <c r="F644" i="4"/>
  <c r="C638" i="1"/>
  <c r="F245" i="5"/>
  <c r="C1222" i="1"/>
  <c r="D635" i="4"/>
  <c r="F420"/>
  <c r="C414" i="1"/>
  <c r="B315" i="9"/>
  <c r="E314"/>
  <c r="I10" i="3" s="1"/>
  <c r="F129" i="6"/>
  <c r="C1423" i="1"/>
  <c r="F35" i="6"/>
  <c r="C1329" i="1"/>
  <c r="H25" i="3"/>
  <c r="F258" i="5"/>
  <c r="C1235" i="1"/>
  <c r="G310" i="9"/>
  <c r="E310" s="1"/>
  <c r="B310" s="1"/>
  <c r="F206" i="5"/>
  <c r="C1183" i="1"/>
  <c r="F87" i="5"/>
  <c r="C1065" i="1"/>
  <c r="D6" i="5"/>
  <c r="F7"/>
  <c r="H20" i="3"/>
  <c r="C985" i="1"/>
  <c r="B312" i="9"/>
  <c r="F484" i="4"/>
  <c r="C478" i="1"/>
  <c r="F363" i="4"/>
  <c r="C358" i="1"/>
  <c r="F311" i="4"/>
  <c r="C306" i="1"/>
  <c r="F252" i="4"/>
  <c r="C248" i="1"/>
  <c r="F196" i="4"/>
  <c r="C192" i="1"/>
  <c r="F124" i="4"/>
  <c r="C120" i="1"/>
  <c r="F82" i="4"/>
  <c r="C78" i="1"/>
  <c r="F44" i="4"/>
  <c r="C40" i="1"/>
  <c r="E175" i="5"/>
  <c r="D1152" i="1" s="1"/>
  <c r="I22" i="3"/>
  <c r="D1153" i="1"/>
  <c r="E408" i="4"/>
  <c r="D403" i="1" s="1"/>
  <c r="D345"/>
  <c r="D176" i="5"/>
  <c r="B192" i="9"/>
  <c r="F146" i="5"/>
  <c r="E68"/>
  <c r="E528" i="4"/>
  <c r="E407"/>
  <c r="D402" i="1" s="1"/>
  <c r="H1124"/>
  <c r="G574"/>
  <c r="F89" i="6"/>
  <c r="C1383" i="1"/>
  <c r="G317" i="9"/>
  <c r="E317" s="1"/>
  <c r="D141" i="6"/>
  <c r="F5"/>
  <c r="C1299" i="1"/>
  <c r="H24" i="3"/>
  <c r="D237" i="5"/>
  <c r="F238"/>
  <c r="C1215" i="1"/>
  <c r="G309" i="9"/>
  <c r="E309" s="1"/>
  <c r="B309" s="1"/>
  <c r="F190" i="5"/>
  <c r="C1167" i="1"/>
  <c r="D68" i="5"/>
  <c r="F69"/>
  <c r="C1047" i="1"/>
  <c r="G313" i="9"/>
  <c r="E313" s="1"/>
  <c r="B313" s="1"/>
  <c r="K1450"/>
  <c r="I34" i="3"/>
  <c r="C1517" i="1"/>
  <c r="I23" i="3"/>
  <c r="D1214" i="1"/>
  <c r="D636" i="4"/>
  <c r="C522" i="1"/>
  <c r="F472" i="4"/>
  <c r="C466" i="1"/>
  <c r="D350" i="4"/>
  <c r="F351"/>
  <c r="C346" i="1"/>
  <c r="D298" i="4"/>
  <c r="F299"/>
  <c r="C294" i="1"/>
  <c r="F224" i="4"/>
  <c r="C220" i="1"/>
  <c r="H21" i="9"/>
  <c r="G21"/>
  <c r="D151" i="4"/>
  <c r="F152"/>
  <c r="C148" i="1"/>
  <c r="F106" i="4"/>
  <c r="C102" i="1"/>
  <c r="F50" i="4"/>
  <c r="C46" i="1"/>
  <c r="E635" i="4"/>
  <c r="D629" i="1" s="1"/>
  <c r="D414"/>
  <c r="E413" i="4"/>
  <c r="E291"/>
  <c r="D287" i="1" s="1"/>
  <c r="D285"/>
  <c r="E639" i="4"/>
  <c r="E414"/>
  <c r="D409" i="1" s="1"/>
  <c r="D407"/>
  <c r="E166" i="9"/>
  <c r="B166" s="1"/>
  <c r="E165"/>
  <c r="B165" s="1"/>
  <c r="D6" i="4"/>
  <c r="E290"/>
  <c r="D286" i="1" s="1"/>
  <c r="E21" i="9" l="1"/>
  <c r="H638" i="1"/>
  <c r="G638"/>
  <c r="H1222"/>
  <c r="G1222"/>
  <c r="B317" i="9"/>
  <c r="E316"/>
  <c r="C984" i="1"/>
  <c r="G1235"/>
  <c r="H1235"/>
  <c r="D412" i="4"/>
  <c r="F6"/>
  <c r="H16" i="3"/>
  <c r="C2" i="1"/>
  <c r="E640" i="4"/>
  <c r="E415"/>
  <c r="D410" i="1" s="1"/>
  <c r="D408"/>
  <c r="B21" i="9"/>
  <c r="G220" i="1"/>
  <c r="H220"/>
  <c r="G294"/>
  <c r="H294"/>
  <c r="F298" i="4"/>
  <c r="D407"/>
  <c r="C293" i="1"/>
  <c r="G466"/>
  <c r="H466"/>
  <c r="C630"/>
  <c r="H1167"/>
  <c r="G1167"/>
  <c r="E636" i="4"/>
  <c r="D630" i="1" s="1"/>
  <c r="D522"/>
  <c r="G522" s="1"/>
  <c r="D175" i="5"/>
  <c r="F176"/>
  <c r="H22" i="3"/>
  <c r="C1153" i="1"/>
  <c r="E641" i="4"/>
  <c r="D633" i="1"/>
  <c r="G46"/>
  <c r="H46"/>
  <c r="G102"/>
  <c r="H102"/>
  <c r="G148"/>
  <c r="H148"/>
  <c r="D289" i="4"/>
  <c r="F151"/>
  <c r="H17" i="3"/>
  <c r="C147" i="1"/>
  <c r="G346"/>
  <c r="H346"/>
  <c r="D408" i="4"/>
  <c r="F350"/>
  <c r="C345" i="1"/>
  <c r="H1517"/>
  <c r="G1517"/>
  <c r="H11" i="3"/>
  <c r="H1047" i="1"/>
  <c r="G1047"/>
  <c r="F68" i="5"/>
  <c r="H21" i="3"/>
  <c r="C1046" i="1"/>
  <c r="H1215"/>
  <c r="G1215"/>
  <c r="F237" i="5"/>
  <c r="H23" i="3"/>
  <c r="C1214" i="1"/>
  <c r="G1299"/>
  <c r="H1299"/>
  <c r="F141" i="6"/>
  <c r="C1435" i="1"/>
  <c r="H9" i="3" s="1"/>
  <c r="H28"/>
  <c r="G1383" i="1"/>
  <c r="H1383"/>
  <c r="I21" i="3"/>
  <c r="D1046" i="1"/>
  <c r="E6" i="5"/>
  <c r="G284" i="9" s="1"/>
  <c r="E284" s="1"/>
  <c r="B284" s="1"/>
  <c r="G40" i="1"/>
  <c r="H40"/>
  <c r="G78"/>
  <c r="H78"/>
  <c r="G120"/>
  <c r="H120"/>
  <c r="G192"/>
  <c r="H192"/>
  <c r="G248"/>
  <c r="H248"/>
  <c r="G306"/>
  <c r="H306"/>
  <c r="G358"/>
  <c r="H358"/>
  <c r="G478"/>
  <c r="H478"/>
  <c r="H985"/>
  <c r="G985"/>
  <c r="H1065"/>
  <c r="G1065"/>
  <c r="H1183"/>
  <c r="G1183"/>
  <c r="G1329"/>
  <c r="H1329"/>
  <c r="G1423"/>
  <c r="H1423"/>
  <c r="G414"/>
  <c r="H414"/>
  <c r="F635" i="4"/>
  <c r="C629" i="1"/>
  <c r="F528" i="4"/>
  <c r="E311" i="9"/>
  <c r="H522" i="1" l="1"/>
  <c r="K3" i="9"/>
  <c r="I9" i="3"/>
  <c r="H1046" i="1"/>
  <c r="G1046"/>
  <c r="G345"/>
  <c r="H345"/>
  <c r="F408" i="4"/>
  <c r="C403" i="1"/>
  <c r="D291" i="4"/>
  <c r="F289"/>
  <c r="D413"/>
  <c r="C285" i="1"/>
  <c r="D635"/>
  <c r="F175" i="5"/>
  <c r="C1152" i="1"/>
  <c r="F407" i="4"/>
  <c r="C402" i="1"/>
  <c r="E642" i="4"/>
  <c r="D634" i="1"/>
  <c r="F636" i="4"/>
  <c r="D290"/>
  <c r="F6" i="5"/>
  <c r="H629" i="1"/>
  <c r="G629"/>
  <c r="H278" i="9"/>
  <c r="D984" i="1"/>
  <c r="H984" s="1"/>
  <c r="G1435"/>
  <c r="H1435"/>
  <c r="H1214"/>
  <c r="G1214"/>
  <c r="N3" i="9"/>
  <c r="I11" i="3"/>
  <c r="G147" i="1"/>
  <c r="H147"/>
  <c r="H1153"/>
  <c r="G1153"/>
  <c r="H630"/>
  <c r="G630"/>
  <c r="G293"/>
  <c r="H293"/>
  <c r="G2"/>
  <c r="H2"/>
  <c r="D639" i="4"/>
  <c r="D414"/>
  <c r="F412"/>
  <c r="C407" i="1"/>
  <c r="G278" i="9"/>
  <c r="H8" i="3" l="1"/>
  <c r="M3" i="9" s="1"/>
  <c r="G984" i="1"/>
  <c r="E278" i="9"/>
  <c r="E277" s="1"/>
  <c r="E646" i="4"/>
  <c r="D636" i="1"/>
  <c r="D640" i="4"/>
  <c r="D415"/>
  <c r="F413"/>
  <c r="C408" i="1"/>
  <c r="F291" i="4"/>
  <c r="C287" i="1"/>
  <c r="E645" i="4"/>
  <c r="B278" i="9"/>
  <c r="G407" i="1"/>
  <c r="H407"/>
  <c r="F414" i="4"/>
  <c r="C409" i="1"/>
  <c r="D641" i="4"/>
  <c r="F639"/>
  <c r="C633" i="1"/>
  <c r="F290" i="4"/>
  <c r="C286" i="1"/>
  <c r="G402"/>
  <c r="H402"/>
  <c r="H1152"/>
  <c r="G1152"/>
  <c r="G285"/>
  <c r="H285"/>
  <c r="G403"/>
  <c r="H403"/>
  <c r="I8" i="3" l="1"/>
  <c r="G286" i="1"/>
  <c r="H286"/>
  <c r="H633"/>
  <c r="G633"/>
  <c r="D645" i="4"/>
  <c r="F641"/>
  <c r="C635" i="1"/>
  <c r="G287"/>
  <c r="H287"/>
  <c r="G408"/>
  <c r="H408"/>
  <c r="F415" i="4"/>
  <c r="C410" i="1"/>
  <c r="G409"/>
  <c r="H409"/>
  <c r="I18" i="3"/>
  <c r="D639" i="1"/>
  <c r="D642" i="4"/>
  <c r="F640"/>
  <c r="C634" i="1"/>
  <c r="I19" i="3"/>
  <c r="D640" i="1"/>
  <c r="G410" l="1"/>
  <c r="H410"/>
  <c r="H635"/>
  <c r="G635"/>
  <c r="F645" i="4"/>
  <c r="H18" i="3"/>
  <c r="C639" i="1"/>
  <c r="H634"/>
  <c r="G634"/>
  <c r="D646" i="4"/>
  <c r="F642"/>
  <c r="C636" i="1"/>
  <c r="H639" l="1"/>
  <c r="G639"/>
  <c r="H636"/>
  <c r="G636"/>
  <c r="F646" i="4"/>
  <c r="H19" i="3"/>
  <c r="C640" i="1"/>
  <c r="G276" i="9"/>
  <c r="E276" s="1"/>
  <c r="B276" s="1"/>
  <c r="H640" i="1" l="1"/>
  <c r="G640"/>
  <c r="H7" i="3"/>
  <c r="J3" i="9" l="1"/>
  <c r="H274" l="1"/>
  <c r="M272"/>
  <c r="G274"/>
  <c r="E274" s="1"/>
  <c r="L272"/>
  <c r="F272" s="1"/>
  <c r="H18"/>
  <c r="G18"/>
  <c r="J17"/>
  <c r="J5"/>
  <c r="K6"/>
  <c r="I8"/>
  <c r="J9"/>
  <c r="K10"/>
  <c r="I12"/>
  <c r="J13"/>
  <c r="M15"/>
  <c r="L16"/>
  <c r="I17"/>
  <c r="I5"/>
  <c r="J6"/>
  <c r="K7"/>
  <c r="I9"/>
  <c r="J10"/>
  <c r="E10" s="1"/>
  <c r="B10" s="1"/>
  <c r="K11"/>
  <c r="I13"/>
  <c r="G15"/>
  <c r="H16"/>
  <c r="H17"/>
  <c r="K5"/>
  <c r="I7"/>
  <c r="J8"/>
  <c r="K9"/>
  <c r="I11"/>
  <c r="J12"/>
  <c r="K13"/>
  <c r="L15"/>
  <c r="F15" s="1"/>
  <c r="M16"/>
  <c r="I6"/>
  <c r="E6" s="1"/>
  <c r="B6" s="1"/>
  <c r="J7"/>
  <c r="K8"/>
  <c r="J11"/>
  <c r="K12"/>
  <c r="H15"/>
  <c r="G16"/>
  <c r="G17"/>
  <c r="E17" l="1"/>
  <c r="B17" s="1"/>
  <c r="E18"/>
  <c r="B18" s="1"/>
  <c r="B274"/>
  <c r="E20"/>
  <c r="I7" i="3" s="1"/>
  <c r="E11" i="9"/>
  <c r="B11" s="1"/>
  <c r="E13"/>
  <c r="B13" s="1"/>
  <c r="E5"/>
  <c r="F16"/>
  <c r="F14" s="1"/>
  <c r="E8"/>
  <c r="B8" s="1"/>
  <c r="E16"/>
  <c r="B16" s="1"/>
  <c r="E7"/>
  <c r="B7" s="1"/>
  <c r="E15"/>
  <c r="E9"/>
  <c r="B9" s="1"/>
  <c r="E12"/>
  <c r="B12" s="1"/>
  <c r="B272"/>
  <c r="F20"/>
  <c r="F3" l="1"/>
  <c r="B15"/>
  <c r="E14"/>
  <c r="B5"/>
  <c r="E4"/>
  <c r="E3"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<sst xmlns="http://schemas.openxmlformats.org/spreadsheetml/2006/main" count="4369" uniqueCount="3421">
  <si>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</si>
  <si>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</si>
  <si>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</si>
  <si>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</si>
  <si>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</si>
  <si>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</si>
  <si>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</si>
  <si>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</si>
  <si>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</si>
  <si>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</si>
  <si>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</si>
  <si>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</si>
  <si>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</si>
  <si>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</si>
  <si>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</si>
  <si>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</si>
  <si>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</si>
  <si>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</si>
  <si>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</si>
  <si>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</si>
  <si>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</si>
  <si>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</si>
  <si>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</si>
  <si>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</si>
  <si>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</si>
  <si>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</si>
  <si>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</si>
  <si>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</si>
  <si>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</si>
  <si>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</si>
  <si>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</si>
  <si>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</si>
  <si>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</si>
  <si>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</si>
  <si>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</si>
  <si>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</si>
  <si>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</si>
  <si>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</si>
  <si>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</si>
  <si>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</si>
  <si>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</si>
  <si>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</si>
  <si>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</si>
  <si>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</si>
  <si>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</si>
  <si>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</si>
  <si>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</si>
  <si>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</si>
  <si>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</si>
  <si>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37695 - OPĆINA MIHOVLJAN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</si>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</sst>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1227934.55</v>
      </c>
      <c r="D2" s="6">
        <f>'PR-RAS'!E6</f>
        <v>2341293.5900000008</v>
      </c>
      <c r="E2" s="6">
        <v>0</v>
      </c>
      <c r="F2" s="6">
        <v>0</v>
      </c>
      <c r="G2" s="7">
        <f t="shared" ref="G2:G264" si="0">(B2/1000)*(C2*1+D2*2)</f>
        <v>5910.5217300000013</v>
      </c>
      <c r="H2" s="7">
        <f t="shared" ref="H2:H264" si="1">ABS(C2-ROUND(C2,0))+ABS(D2-ROUND(D2,0))</f>
        <v>0.85999999917112291</v>
      </c>
      <c r="I2" s="8">
        <v>0</v>
      </c>
      <c r="J2" s="3"/>
      <c r="K2" s="4"/>
      <c r="L2" s="4"/>
      <c r="M2" s="4"/>
      <c r="N2" s="4"/>
      <c r="O2" s="4"/>
      <c r="P2" s="4"/>
      <c r="Q2" s="4"/>
      <c r="R2" s="4"/>
      <c r="S2" s="4"/>
      <c r="T2" s="4"/>
      <c r="U2" s="4"/>
      <c r="V2" s="4"/>
      <c r="W2" s="4"/>
      <c r="X2" s="4"/>
      <c r="Y2" s="4"/>
      <c r="Z2" s="4"/>
    </row>
    <row r="3" spans="1:26" ht="12.75" customHeight="1">
      <c r="A3" s="9">
        <v>151</v>
      </c>
      <c r="B3" s="1">
        <v>2</v>
      </c>
      <c r="C3" s="1">
        <f>'PR-RAS'!D7</f>
        <v>421491.88</v>
      </c>
      <c r="D3" s="1">
        <f>'PR-RAS'!E7</f>
        <v>597903.1100000001</v>
      </c>
      <c r="E3" s="1">
        <v>0</v>
      </c>
      <c r="F3" s="1">
        <v>0</v>
      </c>
      <c r="G3" s="2">
        <f t="shared" si="0"/>
        <v>3234.5962000000004</v>
      </c>
      <c r="H3" s="2">
        <f t="shared" si="1"/>
        <v>0.23000000009778887</v>
      </c>
      <c r="I3" s="10">
        <v>0</v>
      </c>
      <c r="J3" s="3"/>
      <c r="K3" s="4"/>
      <c r="L3" s="4"/>
      <c r="M3" s="4"/>
      <c r="N3" s="4"/>
      <c r="O3" s="4"/>
      <c r="P3" s="4"/>
      <c r="Q3" s="4"/>
      <c r="R3" s="4"/>
      <c r="S3" s="4"/>
      <c r="T3" s="4"/>
      <c r="U3" s="4"/>
      <c r="V3" s="4"/>
      <c r="W3" s="4"/>
      <c r="X3" s="4"/>
      <c r="Y3" s="4"/>
      <c r="Z3" s="4"/>
    </row>
    <row r="4" spans="1:26" ht="12.75" customHeight="1">
      <c r="A4" s="9">
        <v>151</v>
      </c>
      <c r="B4" s="1">
        <v>3</v>
      </c>
      <c r="C4" s="1">
        <f>'PR-RAS'!D8</f>
        <v>398929.75</v>
      </c>
      <c r="D4" s="1">
        <f>'PR-RAS'!E8</f>
        <v>575313.74000000011</v>
      </c>
      <c r="E4" s="1">
        <v>0</v>
      </c>
      <c r="F4" s="1">
        <v>0</v>
      </c>
      <c r="G4" s="2">
        <f t="shared" si="0"/>
        <v>4648.671690000001</v>
      </c>
      <c r="H4" s="2">
        <f t="shared" si="1"/>
        <v>0.5099999998928979</v>
      </c>
      <c r="I4" s="10">
        <v>0</v>
      </c>
      <c r="J4" s="3"/>
      <c r="K4" s="4"/>
      <c r="L4" s="4"/>
      <c r="M4" s="4"/>
      <c r="N4" s="4"/>
      <c r="O4" s="4"/>
      <c r="P4" s="4"/>
      <c r="Q4" s="4"/>
      <c r="R4" s="4"/>
      <c r="S4" s="4"/>
      <c r="T4" s="4"/>
      <c r="U4" s="4"/>
      <c r="V4" s="4"/>
      <c r="W4" s="4"/>
      <c r="X4" s="4"/>
      <c r="Y4" s="4"/>
      <c r="Z4" s="4"/>
    </row>
    <row r="5" spans="1:26" ht="12.75" customHeight="1">
      <c r="A5" s="9">
        <v>151</v>
      </c>
      <c r="B5" s="1">
        <v>4</v>
      </c>
      <c r="C5" s="1">
        <f>'PR-RAS'!D9</f>
        <v>382144.32</v>
      </c>
      <c r="D5" s="1">
        <f>'PR-RAS'!E9</f>
        <v>553717.38</v>
      </c>
      <c r="E5" s="1">
        <v>0</v>
      </c>
      <c r="F5" s="1">
        <v>0</v>
      </c>
      <c r="G5" s="2">
        <f t="shared" si="0"/>
        <v>5958.3163200000008</v>
      </c>
      <c r="H5" s="2">
        <f t="shared" si="1"/>
        <v>0.70000000001164153</v>
      </c>
      <c r="I5" s="10">
        <v>0</v>
      </c>
      <c r="J5" s="3"/>
      <c r="K5" s="4"/>
      <c r="L5" s="4"/>
      <c r="M5" s="4"/>
      <c r="N5" s="4"/>
      <c r="O5" s="4"/>
      <c r="P5" s="4"/>
      <c r="Q5" s="4"/>
      <c r="R5" s="4"/>
      <c r="S5" s="4"/>
      <c r="T5" s="4"/>
      <c r="U5" s="4"/>
      <c r="V5" s="4"/>
      <c r="W5" s="4"/>
      <c r="X5" s="4"/>
      <c r="Y5" s="4"/>
      <c r="Z5" s="4"/>
    </row>
    <row r="6" spans="1:26" ht="12.75" customHeight="1">
      <c r="A6" s="9">
        <v>151</v>
      </c>
      <c r="B6" s="1">
        <v>5</v>
      </c>
      <c r="C6" s="1">
        <f>'PR-RAS'!D10</f>
        <v>75856.5</v>
      </c>
      <c r="D6" s="1">
        <f>'PR-RAS'!E10</f>
        <v>84361.17</v>
      </c>
      <c r="E6" s="1">
        <v>0</v>
      </c>
      <c r="F6" s="1">
        <v>0</v>
      </c>
      <c r="G6" s="2">
        <f t="shared" si="0"/>
        <v>1222.8942</v>
      </c>
      <c r="H6" s="2">
        <f t="shared" si="1"/>
        <v>0.66999999999825377</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7734.93</v>
      </c>
      <c r="D9" s="1">
        <f>'PR-RAS'!E13</f>
        <v>24919.78</v>
      </c>
      <c r="E9" s="1">
        <v>0</v>
      </c>
      <c r="F9" s="1">
        <v>0</v>
      </c>
      <c r="G9" s="2">
        <f t="shared" si="0"/>
        <v>460.59591999999998</v>
      </c>
      <c r="H9" s="2">
        <f t="shared" si="1"/>
        <v>0.29000000000087311</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66806</v>
      </c>
      <c r="D11" s="1">
        <f>'PR-RAS'!E15</f>
        <v>87684.59</v>
      </c>
      <c r="E11" s="1">
        <v>0</v>
      </c>
      <c r="F11" s="1">
        <v>0</v>
      </c>
      <c r="G11" s="2">
        <f t="shared" si="0"/>
        <v>2421.7518</v>
      </c>
      <c r="H11" s="2">
        <f t="shared" si="1"/>
        <v>0.41000000000349246</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21787.09</v>
      </c>
      <c r="D19" s="1">
        <f>'PR-RAS'!E23</f>
        <v>20389.800000000003</v>
      </c>
      <c r="E19" s="1">
        <v>0</v>
      </c>
      <c r="F19" s="1">
        <v>0</v>
      </c>
      <c r="G19" s="2">
        <f t="shared" si="0"/>
        <v>1126.2004199999999</v>
      </c>
      <c r="H19" s="2">
        <f t="shared" si="1"/>
        <v>0.28999999999723514</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15374.24</v>
      </c>
      <c r="D20" s="1">
        <f>'PR-RAS'!E24</f>
        <v>12607.53</v>
      </c>
      <c r="E20" s="1">
        <v>0</v>
      </c>
      <c r="F20" s="1">
        <v>0</v>
      </c>
      <c r="G20" s="2">
        <f t="shared" si="0"/>
        <v>771.19670000000008</v>
      </c>
      <c r="H20" s="2">
        <f t="shared" si="1"/>
        <v>0.70999999999912689</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6412.85</v>
      </c>
      <c r="D23" s="1">
        <f>'PR-RAS'!E27</f>
        <v>7782.27</v>
      </c>
      <c r="E23" s="1">
        <v>0</v>
      </c>
      <c r="F23" s="1">
        <v>0</v>
      </c>
      <c r="G23" s="2">
        <f t="shared" si="0"/>
        <v>483.50257999999997</v>
      </c>
      <c r="H23" s="2">
        <f t="shared" si="1"/>
        <v>0.42000000000007276</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775.04</v>
      </c>
      <c r="D25" s="1">
        <f>'PR-RAS'!E29</f>
        <v>2199.5700000000002</v>
      </c>
      <c r="E25" s="1">
        <v>0</v>
      </c>
      <c r="F25" s="1">
        <v>0</v>
      </c>
      <c r="G25" s="2">
        <f t="shared" si="0"/>
        <v>124.18032000000001</v>
      </c>
      <c r="H25" s="2">
        <f t="shared" si="1"/>
        <v>0.46999999999979991</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775.04</v>
      </c>
      <c r="D27" s="1">
        <f>'PR-RAS'!E31</f>
        <v>2199.5700000000002</v>
      </c>
      <c r="E27" s="1">
        <v>0</v>
      </c>
      <c r="F27" s="1">
        <v>0</v>
      </c>
      <c r="G27" s="2">
        <f t="shared" si="0"/>
        <v>134.52868000000001</v>
      </c>
      <c r="H27" s="2">
        <f t="shared" si="1"/>
        <v>0.46999999999979991</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621812.23</v>
      </c>
      <c r="D46" s="1">
        <f>'PR-RAS'!E50</f>
        <v>1551873.21</v>
      </c>
      <c r="E46" s="1">
        <v>0</v>
      </c>
      <c r="F46" s="1">
        <v>0</v>
      </c>
      <c r="G46" s="2">
        <f t="shared" si="0"/>
        <v>167650.13924999998</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363338.70999999996</v>
      </c>
      <c r="D55" s="1">
        <f>'PR-RAS'!E59</f>
        <v>384757.64</v>
      </c>
      <c r="E55" s="1">
        <v>0</v>
      </c>
      <c r="F55" s="1">
        <v>0</v>
      </c>
      <c r="G55" s="2">
        <f t="shared" si="0"/>
        <v>61174.115460000001</v>
      </c>
      <c r="H55" s="2">
        <f t="shared" si="1"/>
        <v>0.65000000002328306</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203968.97</v>
      </c>
      <c r="D56" s="1">
        <f>'PR-RAS'!E60</f>
        <v>247113.08</v>
      </c>
      <c r="E56" s="1">
        <v>0</v>
      </c>
      <c r="F56" s="1">
        <v>0</v>
      </c>
      <c r="G56" s="2">
        <f t="shared" si="0"/>
        <v>38400.732150000003</v>
      </c>
      <c r="H56" s="2">
        <f t="shared" si="1"/>
        <v>0.10999999998603016</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159369.74</v>
      </c>
      <c r="D57" s="1">
        <f>'PR-RAS'!E61</f>
        <v>137644.56</v>
      </c>
      <c r="E57" s="1">
        <v>0</v>
      </c>
      <c r="F57" s="1">
        <v>0</v>
      </c>
      <c r="G57" s="2">
        <f t="shared" si="0"/>
        <v>24340.89616</v>
      </c>
      <c r="H57" s="2">
        <f t="shared" si="1"/>
        <v>0.70000000001164153</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4248.72</v>
      </c>
      <c r="D64" s="1">
        <f>'PR-RAS'!E68</f>
        <v>18778</v>
      </c>
      <c r="E64" s="1">
        <v>0</v>
      </c>
      <c r="F64" s="1">
        <v>0</v>
      </c>
      <c r="G64" s="2">
        <f t="shared" si="0"/>
        <v>2633.6973600000001</v>
      </c>
      <c r="H64" s="2">
        <f t="shared" si="1"/>
        <v>0.27999999999974534</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4248.72</v>
      </c>
      <c r="D65" s="1">
        <f>'PR-RAS'!E69</f>
        <v>18778</v>
      </c>
      <c r="E65" s="1">
        <v>0</v>
      </c>
      <c r="F65" s="1">
        <v>0</v>
      </c>
      <c r="G65" s="2">
        <f t="shared" si="0"/>
        <v>2675.5020800000002</v>
      </c>
      <c r="H65" s="2">
        <f t="shared" si="1"/>
        <v>0.27999999999974534</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254224.8</v>
      </c>
      <c r="D70" s="1">
        <f>'PR-RAS'!E74</f>
        <v>1148337.57</v>
      </c>
      <c r="E70" s="1">
        <v>0</v>
      </c>
      <c r="F70" s="1">
        <v>0</v>
      </c>
      <c r="G70" s="2">
        <f t="shared" si="0"/>
        <v>176012.09586</v>
      </c>
      <c r="H70" s="2">
        <f t="shared" si="1"/>
        <v>0.62999999994644895</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254224.8</v>
      </c>
      <c r="D72" s="1">
        <f>'PR-RAS'!E76</f>
        <v>1148337.57</v>
      </c>
      <c r="E72" s="1">
        <v>0</v>
      </c>
      <c r="F72" s="1">
        <v>0</v>
      </c>
      <c r="G72" s="2">
        <f t="shared" si="0"/>
        <v>181113.89573999998</v>
      </c>
      <c r="H72" s="2">
        <f t="shared" si="1"/>
        <v>0.62999999994644895</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19506.550000000003</v>
      </c>
      <c r="D78" s="1">
        <f>'PR-RAS'!E82</f>
        <v>21035.16</v>
      </c>
      <c r="E78" s="1">
        <v>0</v>
      </c>
      <c r="F78" s="1">
        <v>0</v>
      </c>
      <c r="G78" s="2">
        <f t="shared" si="0"/>
        <v>4741.4189900000001</v>
      </c>
      <c r="H78" s="2">
        <f t="shared" si="1"/>
        <v>0.6099999999969441</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5.81</v>
      </c>
      <c r="D79" s="1">
        <f>'PR-RAS'!E83</f>
        <v>364.04</v>
      </c>
      <c r="E79" s="1">
        <v>0</v>
      </c>
      <c r="F79" s="1">
        <v>0</v>
      </c>
      <c r="G79" s="2">
        <f t="shared" si="0"/>
        <v>57.24342</v>
      </c>
      <c r="H79" s="2">
        <f t="shared" si="1"/>
        <v>0.23000000000002085</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5.81</v>
      </c>
      <c r="D81" s="1">
        <f>'PR-RAS'!E85</f>
        <v>364.04</v>
      </c>
      <c r="E81" s="1">
        <v>0</v>
      </c>
      <c r="F81" s="1">
        <v>0</v>
      </c>
      <c r="G81" s="2">
        <f t="shared" si="0"/>
        <v>58.711199999999998</v>
      </c>
      <c r="H81" s="2">
        <f t="shared" si="1"/>
        <v>0.23000000000002085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19500.740000000002</v>
      </c>
      <c r="D87" s="1">
        <f>'PR-RAS'!E91</f>
        <v>20671.12</v>
      </c>
      <c r="E87" s="1">
        <v>0</v>
      </c>
      <c r="F87" s="1">
        <v>0</v>
      </c>
      <c r="G87" s="2">
        <f t="shared" si="0"/>
        <v>5232.4962799999994</v>
      </c>
      <c r="H87" s="2">
        <f t="shared" si="1"/>
        <v>0.37999999999738066</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2267.1799999999998</v>
      </c>
      <c r="D88" s="1">
        <f>'PR-RAS'!E92</f>
        <v>2307.2800000000002</v>
      </c>
      <c r="E88" s="1">
        <v>0</v>
      </c>
      <c r="F88" s="1">
        <v>0</v>
      </c>
      <c r="G88" s="2">
        <f t="shared" si="0"/>
        <v>598.71137999999996</v>
      </c>
      <c r="H88" s="2">
        <f t="shared" si="1"/>
        <v>0.46000000000003638</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17185.27</v>
      </c>
      <c r="D89" s="1">
        <f>'PR-RAS'!E93</f>
        <v>17267.2</v>
      </c>
      <c r="E89" s="1">
        <v>0</v>
      </c>
      <c r="F89" s="1">
        <v>0</v>
      </c>
      <c r="G89" s="2">
        <f t="shared" si="0"/>
        <v>4551.3309599999993</v>
      </c>
      <c r="H89" s="2">
        <f t="shared" si="1"/>
        <v>0.47000000000116415</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0.89</v>
      </c>
      <c r="E90" s="1">
        <v>0</v>
      </c>
      <c r="F90" s="1">
        <v>0</v>
      </c>
      <c r="G90" s="2">
        <f t="shared" si="0"/>
        <v>0.15842000000000001</v>
      </c>
      <c r="H90" s="2">
        <f t="shared" si="1"/>
        <v>0.10999999999999999</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48.29</v>
      </c>
      <c r="D93" s="1">
        <f>'PR-RAS'!E97</f>
        <v>1095.75</v>
      </c>
      <c r="E93" s="1">
        <v>0</v>
      </c>
      <c r="F93" s="1">
        <v>0</v>
      </c>
      <c r="G93" s="2">
        <f t="shared" si="0"/>
        <v>206.06067999999999</v>
      </c>
      <c r="H93" s="2">
        <f t="shared" si="1"/>
        <v>0.53999999999999915</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149915.01</v>
      </c>
      <c r="D102" s="1">
        <f>'PR-RAS'!E106</f>
        <v>155664.44</v>
      </c>
      <c r="E102" s="1">
        <v>0</v>
      </c>
      <c r="F102" s="1">
        <v>0</v>
      </c>
      <c r="G102" s="2">
        <f t="shared" si="0"/>
        <v>46585.632890000001</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44707.17</v>
      </c>
      <c r="D103" s="1">
        <f>'PR-RAS'!E107</f>
        <v>48760.770000000004</v>
      </c>
      <c r="E103" s="1">
        <v>0</v>
      </c>
      <c r="F103" s="1">
        <v>0</v>
      </c>
      <c r="G103" s="2">
        <f t="shared" si="0"/>
        <v>14507.328420000002</v>
      </c>
      <c r="H103" s="2">
        <f t="shared" si="1"/>
        <v>0.39999999999417923</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44707.17</v>
      </c>
      <c r="D105" s="1">
        <f>'PR-RAS'!E109</f>
        <v>48755.86</v>
      </c>
      <c r="E105" s="1">
        <v>0</v>
      </c>
      <c r="F105" s="1">
        <v>0</v>
      </c>
      <c r="G105" s="2">
        <f t="shared" si="0"/>
        <v>14790.764560000001</v>
      </c>
      <c r="H105" s="2">
        <f t="shared" si="1"/>
        <v>0.30999999999767169</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4.91</v>
      </c>
      <c r="E106" s="1">
        <v>0</v>
      </c>
      <c r="F106" s="1">
        <v>0</v>
      </c>
      <c r="G106" s="2">
        <f t="shared" si="0"/>
        <v>1.0310999999999999</v>
      </c>
      <c r="H106" s="2">
        <f t="shared" si="1"/>
        <v>8.9999999999999858E-2</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62172.12</v>
      </c>
      <c r="D108" s="1">
        <f>'PR-RAS'!E112</f>
        <v>60996.83</v>
      </c>
      <c r="E108" s="1">
        <v>0</v>
      </c>
      <c r="F108" s="1">
        <v>0</v>
      </c>
      <c r="G108" s="2">
        <f t="shared" si="0"/>
        <v>19705.73846</v>
      </c>
      <c r="H108" s="2">
        <f t="shared" si="1"/>
        <v>0.29000000000087311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98.34</v>
      </c>
      <c r="D110" s="1">
        <f>'PR-RAS'!E114</f>
        <v>69.25</v>
      </c>
      <c r="E110" s="1">
        <v>0</v>
      </c>
      <c r="F110" s="1">
        <v>0</v>
      </c>
      <c r="G110" s="2">
        <f t="shared" si="0"/>
        <v>25.815560000000001</v>
      </c>
      <c r="H110" s="2">
        <f t="shared" si="1"/>
        <v>0.59000000000000341</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1315.52</v>
      </c>
      <c r="D111" s="1">
        <f>'PR-RAS'!E115</f>
        <v>40.97</v>
      </c>
      <c r="E111" s="1">
        <v>0</v>
      </c>
      <c r="F111" s="1">
        <v>0</v>
      </c>
      <c r="G111" s="2">
        <f t="shared" si="0"/>
        <v>153.72060000000002</v>
      </c>
      <c r="H111" s="2">
        <f t="shared" si="1"/>
        <v>0.51000000000001933</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60758.26</v>
      </c>
      <c r="D113" s="1">
        <f>'PR-RAS'!E117</f>
        <v>60886.61</v>
      </c>
      <c r="E113" s="1">
        <v>0</v>
      </c>
      <c r="F113" s="1">
        <v>0</v>
      </c>
      <c r="G113" s="2">
        <f t="shared" si="0"/>
        <v>20443.52576</v>
      </c>
      <c r="H113" s="2">
        <f t="shared" si="1"/>
        <v>0.65000000000145519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43035.72</v>
      </c>
      <c r="D116" s="1">
        <f>'PR-RAS'!E120</f>
        <v>45906.840000000004</v>
      </c>
      <c r="E116" s="1">
        <v>0</v>
      </c>
      <c r="F116" s="1">
        <v>0</v>
      </c>
      <c r="G116" s="2">
        <f t="shared" si="0"/>
        <v>15507.681000000004</v>
      </c>
      <c r="H116" s="2">
        <f t="shared" si="1"/>
        <v>0.43999999999505235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213.8</v>
      </c>
      <c r="E117" s="1">
        <v>0</v>
      </c>
      <c r="F117" s="1">
        <v>0</v>
      </c>
      <c r="G117" s="2">
        <f t="shared" si="0"/>
        <v>49.601600000000005</v>
      </c>
      <c r="H117" s="2">
        <f t="shared" si="1"/>
        <v>0.19999999999998863</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43035.72</v>
      </c>
      <c r="D118" s="1">
        <f>'PR-RAS'!E122</f>
        <v>45693.04</v>
      </c>
      <c r="E118" s="1">
        <v>0</v>
      </c>
      <c r="F118" s="1">
        <v>0</v>
      </c>
      <c r="G118" s="2">
        <f t="shared" si="0"/>
        <v>15727.3506</v>
      </c>
      <c r="H118" s="2">
        <f t="shared" si="1"/>
        <v>0.31999999999970896</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14270.09</v>
      </c>
      <c r="D120" s="1">
        <f>'PR-RAS'!E124</f>
        <v>14412.22</v>
      </c>
      <c r="E120" s="1">
        <v>0</v>
      </c>
      <c r="F120" s="1">
        <v>0</v>
      </c>
      <c r="G120" s="2">
        <f t="shared" si="0"/>
        <v>5128.2490699999998</v>
      </c>
      <c r="H120" s="2">
        <f t="shared" si="1"/>
        <v>0.30999999999949068</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14270.09</v>
      </c>
      <c r="D121" s="1">
        <f>'PR-RAS'!E125</f>
        <v>14412.22</v>
      </c>
      <c r="E121" s="1">
        <v>0</v>
      </c>
      <c r="F121" s="1">
        <v>0</v>
      </c>
      <c r="G121" s="2">
        <f t="shared" si="0"/>
        <v>5171.3435999999992</v>
      </c>
      <c r="H121" s="2">
        <f t="shared" si="1"/>
        <v>0.30999999999949068</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14270.09</v>
      </c>
      <c r="D123" s="1">
        <f>'PR-RAS'!E127</f>
        <v>14412.22</v>
      </c>
      <c r="E123" s="1">
        <v>0</v>
      </c>
      <c r="F123" s="1">
        <v>0</v>
      </c>
      <c r="G123" s="2">
        <f t="shared" si="0"/>
        <v>5257.5326599999999</v>
      </c>
      <c r="H123" s="2">
        <f t="shared" si="1"/>
        <v>0.30999999999949068</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938.79</v>
      </c>
      <c r="D135" s="1">
        <f>'PR-RAS'!E139</f>
        <v>405.45</v>
      </c>
      <c r="E135" s="1">
        <v>0</v>
      </c>
      <c r="F135" s="1">
        <v>0</v>
      </c>
      <c r="G135" s="2">
        <f t="shared" si="0"/>
        <v>234.45846000000003</v>
      </c>
      <c r="H135" s="2">
        <f t="shared" si="1"/>
        <v>0.66000000000002501</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938.79</v>
      </c>
      <c r="D136" s="1">
        <f>'PR-RAS'!E140</f>
        <v>405.45</v>
      </c>
      <c r="E136" s="1">
        <v>0</v>
      </c>
      <c r="F136" s="1">
        <v>0</v>
      </c>
      <c r="G136" s="2">
        <f t="shared" si="0"/>
        <v>236.20815000000002</v>
      </c>
      <c r="H136" s="2">
        <f t="shared" si="1"/>
        <v>0.66000000000002501</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938.79</v>
      </c>
      <c r="D145" s="1">
        <f>'PR-RAS'!E149</f>
        <v>405.45</v>
      </c>
      <c r="E145" s="1">
        <v>0</v>
      </c>
      <c r="F145" s="1">
        <v>0</v>
      </c>
      <c r="G145" s="2">
        <f t="shared" si="0"/>
        <v>251.95535999999998</v>
      </c>
      <c r="H145" s="2">
        <f t="shared" si="1"/>
        <v>0.66000000000002501</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603202.64</v>
      </c>
      <c r="D147" s="1">
        <f>'PR-RAS'!E151</f>
        <v>701378.23</v>
      </c>
      <c r="E147" s="1">
        <v>0</v>
      </c>
      <c r="F147" s="1">
        <v>0</v>
      </c>
      <c r="G147" s="2">
        <f t="shared" si="0"/>
        <v>292870.02860000002</v>
      </c>
      <c r="H147" s="2">
        <f t="shared" si="1"/>
        <v>0.58999999996740371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179709.27000000002</v>
      </c>
      <c r="D148" s="1">
        <f>'PR-RAS'!E152</f>
        <v>248343.12000000002</v>
      </c>
      <c r="E148" s="1">
        <v>0</v>
      </c>
      <c r="F148" s="1">
        <v>0</v>
      </c>
      <c r="G148" s="2">
        <f t="shared" si="0"/>
        <v>99430.139969999989</v>
      </c>
      <c r="H148" s="2">
        <f t="shared" si="1"/>
        <v>0.39000000004307367</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150587.51999999999</v>
      </c>
      <c r="D149" s="1">
        <f>'PR-RAS'!E153</f>
        <v>202899.7</v>
      </c>
      <c r="E149" s="1">
        <v>0</v>
      </c>
      <c r="F149" s="1">
        <v>0</v>
      </c>
      <c r="G149" s="2">
        <f t="shared" si="0"/>
        <v>82345.264160000006</v>
      </c>
      <c r="H149" s="2">
        <f t="shared" si="1"/>
        <v>0.77999999999883585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150587.51999999999</v>
      </c>
      <c r="D150" s="1">
        <f>'PR-RAS'!E154</f>
        <v>202899.7</v>
      </c>
      <c r="E150" s="1">
        <v>0</v>
      </c>
      <c r="F150" s="1">
        <v>0</v>
      </c>
      <c r="G150" s="2">
        <f t="shared" si="0"/>
        <v>82901.651079999996</v>
      </c>
      <c r="H150" s="2">
        <f t="shared" si="1"/>
        <v>0.77999999999883585</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7379.39</v>
      </c>
      <c r="D154" s="1">
        <f>'PR-RAS'!E158</f>
        <v>15449.1</v>
      </c>
      <c r="E154" s="1">
        <v>0</v>
      </c>
      <c r="F154" s="1">
        <v>0</v>
      </c>
      <c r="G154" s="2">
        <f t="shared" si="0"/>
        <v>5856.4712700000009</v>
      </c>
      <c r="H154" s="2">
        <f t="shared" si="1"/>
        <v>0.49000000000069122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21742.36</v>
      </c>
      <c r="D155" s="1">
        <f>'PR-RAS'!E159</f>
        <v>29994.32</v>
      </c>
      <c r="E155" s="1">
        <v>0</v>
      </c>
      <c r="F155" s="1">
        <v>0</v>
      </c>
      <c r="G155" s="2">
        <f t="shared" si="0"/>
        <v>12586.574000000001</v>
      </c>
      <c r="H155" s="2">
        <f t="shared" si="1"/>
        <v>0.68000000000029104</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21742.36</v>
      </c>
      <c r="D157" s="1">
        <f>'PR-RAS'!E161</f>
        <v>29994.32</v>
      </c>
      <c r="E157" s="1">
        <v>0</v>
      </c>
      <c r="F157" s="1">
        <v>0</v>
      </c>
      <c r="G157" s="2">
        <f t="shared" si="0"/>
        <v>12750.036</v>
      </c>
      <c r="H157" s="2">
        <f t="shared" si="1"/>
        <v>0.68000000000029104</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265216.88999999996</v>
      </c>
      <c r="D159" s="1">
        <f>'PR-RAS'!E163</f>
        <v>308568.68999999994</v>
      </c>
      <c r="E159" s="1">
        <v>0</v>
      </c>
      <c r="F159" s="1">
        <v>0</v>
      </c>
      <c r="G159" s="2">
        <f t="shared" si="0"/>
        <v>139411.97465999998</v>
      </c>
      <c r="H159" s="2">
        <f t="shared" si="1"/>
        <v>0.42000000010011718</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4395.09</v>
      </c>
      <c r="D160" s="1">
        <f>'PR-RAS'!E164</f>
        <v>8938.2900000000009</v>
      </c>
      <c r="E160" s="1">
        <v>0</v>
      </c>
      <c r="F160" s="1">
        <v>0</v>
      </c>
      <c r="G160" s="2">
        <f t="shared" si="0"/>
        <v>3541.1955300000004</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214.21</v>
      </c>
      <c r="D161" s="1">
        <f>'PR-RAS'!E165</f>
        <v>744.36</v>
      </c>
      <c r="E161" s="1">
        <v>0</v>
      </c>
      <c r="F161" s="1">
        <v>0</v>
      </c>
      <c r="G161" s="2">
        <f t="shared" si="0"/>
        <v>272.46879999999999</v>
      </c>
      <c r="H161" s="2">
        <f t="shared" si="1"/>
        <v>0.5700000000000216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2702.14</v>
      </c>
      <c r="D162" s="1">
        <f>'PR-RAS'!E166</f>
        <v>3915.05</v>
      </c>
      <c r="E162" s="1">
        <v>0</v>
      </c>
      <c r="F162" s="1">
        <v>0</v>
      </c>
      <c r="G162" s="2">
        <f t="shared" si="0"/>
        <v>1695.69064</v>
      </c>
      <c r="H162" s="2">
        <f t="shared" si="1"/>
        <v>0.19000000000005457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308.07</v>
      </c>
      <c r="D163" s="1">
        <f>'PR-RAS'!E167</f>
        <v>982.75</v>
      </c>
      <c r="E163" s="1">
        <v>0</v>
      </c>
      <c r="F163" s="1">
        <v>0</v>
      </c>
      <c r="G163" s="2">
        <f t="shared" si="0"/>
        <v>368.31834000000003</v>
      </c>
      <c r="H163" s="2">
        <f t="shared" si="1"/>
        <v>0.31999999999999318</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1170.67</v>
      </c>
      <c r="D164" s="1">
        <f>'PR-RAS'!E168</f>
        <v>3296.13</v>
      </c>
      <c r="E164" s="1">
        <v>0</v>
      </c>
      <c r="F164" s="1">
        <v>0</v>
      </c>
      <c r="G164" s="2">
        <f t="shared" si="0"/>
        <v>1265.3575900000001</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73676.650000000009</v>
      </c>
      <c r="D165" s="1">
        <f>'PR-RAS'!E169</f>
        <v>70175.27</v>
      </c>
      <c r="E165" s="1">
        <v>0</v>
      </c>
      <c r="F165" s="1">
        <v>0</v>
      </c>
      <c r="G165" s="2">
        <f t="shared" si="0"/>
        <v>35100.459159999999</v>
      </c>
      <c r="H165" s="2">
        <f t="shared" si="1"/>
        <v>0.61999999999534339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12414.61</v>
      </c>
      <c r="D166" s="1">
        <f>'PR-RAS'!E170</f>
        <v>13591.38</v>
      </c>
      <c r="E166" s="1">
        <v>0</v>
      </c>
      <c r="F166" s="1">
        <v>0</v>
      </c>
      <c r="G166" s="2">
        <f t="shared" si="0"/>
        <v>6533.5660499999994</v>
      </c>
      <c r="H166" s="2">
        <f t="shared" si="1"/>
        <v>0.76999999999861757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10508.1</v>
      </c>
      <c r="D167" s="1">
        <f>'PR-RAS'!E171</f>
        <v>15208.93</v>
      </c>
      <c r="E167" s="1">
        <v>0</v>
      </c>
      <c r="F167" s="1">
        <v>0</v>
      </c>
      <c r="G167" s="2">
        <f t="shared" si="0"/>
        <v>6793.7093599999998</v>
      </c>
      <c r="H167" s="2">
        <f t="shared" si="1"/>
        <v>0.17000000000007276</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41558.01</v>
      </c>
      <c r="D168" s="1">
        <f>'PR-RAS'!E172</f>
        <v>19736.439999999999</v>
      </c>
      <c r="E168" s="1">
        <v>0</v>
      </c>
      <c r="F168" s="1">
        <v>0</v>
      </c>
      <c r="G168" s="2">
        <f t="shared" si="0"/>
        <v>13532.15863</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6024.32</v>
      </c>
      <c r="D169" s="1">
        <f>'PR-RAS'!E173</f>
        <v>17919.8</v>
      </c>
      <c r="E169" s="1">
        <v>0</v>
      </c>
      <c r="F169" s="1">
        <v>0</v>
      </c>
      <c r="G169" s="2">
        <f t="shared" si="0"/>
        <v>7033.1385600000003</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2775.26</v>
      </c>
      <c r="D170" s="1">
        <f>'PR-RAS'!E174</f>
        <v>3100.82</v>
      </c>
      <c r="E170" s="1">
        <v>0</v>
      </c>
      <c r="F170" s="1">
        <v>0</v>
      </c>
      <c r="G170" s="2">
        <f t="shared" si="0"/>
        <v>1517.0961000000004</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396.35</v>
      </c>
      <c r="D172" s="1">
        <f>'PR-RAS'!E176</f>
        <v>617.9</v>
      </c>
      <c r="E172" s="1">
        <v>0</v>
      </c>
      <c r="F172" s="1">
        <v>0</v>
      </c>
      <c r="G172" s="2">
        <f t="shared" si="0"/>
        <v>279.09765000000004</v>
      </c>
      <c r="H172" s="2">
        <f t="shared" si="1"/>
        <v>0.45000000000004547</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145110.69999999995</v>
      </c>
      <c r="D173" s="1">
        <f>'PR-RAS'!E177</f>
        <v>160135.91999999995</v>
      </c>
      <c r="E173" s="1">
        <v>0</v>
      </c>
      <c r="F173" s="1">
        <v>0</v>
      </c>
      <c r="G173" s="2">
        <f t="shared" si="0"/>
        <v>80045.796879999965</v>
      </c>
      <c r="H173" s="2">
        <f t="shared" si="1"/>
        <v>0.3800000000919681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8995.99</v>
      </c>
      <c r="D174" s="1">
        <f>'PR-RAS'!E178</f>
        <v>7627.6</v>
      </c>
      <c r="E174" s="1">
        <v>0</v>
      </c>
      <c r="F174" s="1">
        <v>0</v>
      </c>
      <c r="G174" s="2">
        <f t="shared" si="0"/>
        <v>4195.4558699999998</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38029.589999999997</v>
      </c>
      <c r="D175" s="1">
        <f>'PR-RAS'!E179</f>
        <v>51807.75</v>
      </c>
      <c r="E175" s="1">
        <v>0</v>
      </c>
      <c r="F175" s="1">
        <v>0</v>
      </c>
      <c r="G175" s="2">
        <f t="shared" si="0"/>
        <v>24646.245659999997</v>
      </c>
      <c r="H175" s="2">
        <f t="shared" si="1"/>
        <v>0.66000000000349246</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5923.88</v>
      </c>
      <c r="D176" s="1">
        <f>'PR-RAS'!E180</f>
        <v>7425.04</v>
      </c>
      <c r="E176" s="1">
        <v>0</v>
      </c>
      <c r="F176" s="1">
        <v>0</v>
      </c>
      <c r="G176" s="2">
        <f t="shared" si="0"/>
        <v>3635.4429999999998</v>
      </c>
      <c r="H176" s="2">
        <f t="shared" si="1"/>
        <v>0.15999999999985448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45734.27</v>
      </c>
      <c r="D177" s="1">
        <f>'PR-RAS'!E181</f>
        <v>38531.54</v>
      </c>
      <c r="E177" s="1">
        <v>0</v>
      </c>
      <c r="F177" s="1">
        <v>0</v>
      </c>
      <c r="G177" s="2">
        <f t="shared" si="0"/>
        <v>21612.333599999998</v>
      </c>
      <c r="H177" s="2">
        <f t="shared" si="1"/>
        <v>0.72999999999592546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579.27</v>
      </c>
      <c r="D178" s="1">
        <f>'PR-RAS'!E182</f>
        <v>877.36</v>
      </c>
      <c r="E178" s="1">
        <v>0</v>
      </c>
      <c r="F178" s="1">
        <v>0</v>
      </c>
      <c r="G178" s="2">
        <f t="shared" si="0"/>
        <v>413.11622999999992</v>
      </c>
      <c r="H178" s="2">
        <f t="shared" si="1"/>
        <v>0.62999999999999545</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10643.36</v>
      </c>
      <c r="D179" s="1">
        <f>'PR-RAS'!E183</f>
        <v>10526.67</v>
      </c>
      <c r="E179" s="1">
        <v>0</v>
      </c>
      <c r="F179" s="1">
        <v>0</v>
      </c>
      <c r="G179" s="2">
        <f t="shared" si="0"/>
        <v>5642.0126</v>
      </c>
      <c r="H179" s="2">
        <f t="shared" si="1"/>
        <v>0.69000000000050932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28951.43</v>
      </c>
      <c r="D180" s="1">
        <f>'PR-RAS'!E184</f>
        <v>32799.39</v>
      </c>
      <c r="E180" s="1">
        <v>0</v>
      </c>
      <c r="F180" s="1">
        <v>0</v>
      </c>
      <c r="G180" s="2">
        <f t="shared" si="0"/>
        <v>16924.487589999997</v>
      </c>
      <c r="H180" s="2">
        <f t="shared" si="1"/>
        <v>0.81999999999970896</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5498.05</v>
      </c>
      <c r="D181" s="1">
        <f>'PR-RAS'!E185</f>
        <v>10066.77</v>
      </c>
      <c r="E181" s="1">
        <v>0</v>
      </c>
      <c r="F181" s="1">
        <v>0</v>
      </c>
      <c r="G181" s="2">
        <f t="shared" si="0"/>
        <v>4613.6862000000001</v>
      </c>
      <c r="H181" s="2">
        <f t="shared" si="1"/>
        <v>0.27999999999974534</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754.86</v>
      </c>
      <c r="D182" s="1">
        <f>'PR-RAS'!E186</f>
        <v>473.8</v>
      </c>
      <c r="E182" s="1">
        <v>0</v>
      </c>
      <c r="F182" s="1">
        <v>0</v>
      </c>
      <c r="G182" s="2">
        <f t="shared" si="0"/>
        <v>308.14526000000001</v>
      </c>
      <c r="H182" s="2">
        <f t="shared" si="1"/>
        <v>0.33999999999997499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7061.52</v>
      </c>
      <c r="D183" s="1">
        <f>'PR-RAS'!E187</f>
        <v>7557.57</v>
      </c>
      <c r="E183" s="1">
        <v>0</v>
      </c>
      <c r="F183" s="1">
        <v>0</v>
      </c>
      <c r="G183" s="2">
        <f t="shared" si="0"/>
        <v>4036.1521199999997</v>
      </c>
      <c r="H183" s="2">
        <f t="shared" si="1"/>
        <v>0.90999999999985448</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34972.93</v>
      </c>
      <c r="D184" s="1">
        <f>'PR-RAS'!E188</f>
        <v>61761.64</v>
      </c>
      <c r="E184" s="1">
        <v>0</v>
      </c>
      <c r="F184" s="1">
        <v>0</v>
      </c>
      <c r="G184" s="2">
        <f t="shared" si="0"/>
        <v>29004.806429999997</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6401.01</v>
      </c>
      <c r="D185" s="1">
        <f>'PR-RAS'!E189</f>
        <v>7096.82</v>
      </c>
      <c r="E185" s="1">
        <v>0</v>
      </c>
      <c r="F185" s="1">
        <v>0</v>
      </c>
      <c r="G185" s="2">
        <f t="shared" si="0"/>
        <v>3789.4156000000003</v>
      </c>
      <c r="H185" s="2">
        <f t="shared" si="1"/>
        <v>0.19000000000050932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2037.47</v>
      </c>
      <c r="D186" s="1">
        <f>'PR-RAS'!E190</f>
        <v>2500.84</v>
      </c>
      <c r="E186" s="1">
        <v>0</v>
      </c>
      <c r="F186" s="1">
        <v>0</v>
      </c>
      <c r="G186" s="2">
        <f t="shared" si="0"/>
        <v>1302.2427500000001</v>
      </c>
      <c r="H186" s="2">
        <f t="shared" si="1"/>
        <v>0.62999999999988177</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9361.32</v>
      </c>
      <c r="D187" s="1">
        <f>'PR-RAS'!E191</f>
        <v>30940.74</v>
      </c>
      <c r="E187" s="1">
        <v>0</v>
      </c>
      <c r="F187" s="1">
        <v>0</v>
      </c>
      <c r="G187" s="2">
        <f t="shared" si="0"/>
        <v>13251.1608</v>
      </c>
      <c r="H187" s="2">
        <f t="shared" si="1"/>
        <v>0.57999999999810825</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2476.04</v>
      </c>
      <c r="D188" s="1">
        <f>'PR-RAS'!E192</f>
        <v>485.2</v>
      </c>
      <c r="E188" s="1">
        <v>0</v>
      </c>
      <c r="F188" s="1">
        <v>0</v>
      </c>
      <c r="G188" s="2">
        <f t="shared" si="0"/>
        <v>644.48428000000001</v>
      </c>
      <c r="H188" s="2">
        <f t="shared" si="1"/>
        <v>0.23999999999995225</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82.95</v>
      </c>
      <c r="E189" s="1">
        <v>0</v>
      </c>
      <c r="F189" s="1">
        <v>0</v>
      </c>
      <c r="G189" s="2">
        <f t="shared" si="0"/>
        <v>31.1892</v>
      </c>
      <c r="H189" s="2">
        <f t="shared" si="1"/>
        <v>4.9999999999997158E-2</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14697.09</v>
      </c>
      <c r="D191" s="1">
        <f>'PR-RAS'!E195</f>
        <v>20655.09</v>
      </c>
      <c r="E191" s="1">
        <v>0</v>
      </c>
      <c r="F191" s="1">
        <v>0</v>
      </c>
      <c r="G191" s="2">
        <f t="shared" si="0"/>
        <v>10641.381300000001</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14311.529999999999</v>
      </c>
      <c r="D192" s="1">
        <f>'PR-RAS'!E196</f>
        <v>22933.66</v>
      </c>
      <c r="E192" s="1">
        <v>0</v>
      </c>
      <c r="F192" s="1">
        <v>0</v>
      </c>
      <c r="G192" s="2">
        <f t="shared" si="0"/>
        <v>11494.16035</v>
      </c>
      <c r="H192" s="2">
        <f t="shared" si="1"/>
        <v>0.81000000000130967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8657.7199999999993</v>
      </c>
      <c r="D198" s="1">
        <f>'PR-RAS'!E202</f>
        <v>12588.86</v>
      </c>
      <c r="E198" s="1">
        <v>0</v>
      </c>
      <c r="F198" s="1">
        <v>0</v>
      </c>
      <c r="G198" s="2">
        <f t="shared" si="0"/>
        <v>6665.5816800000011</v>
      </c>
      <c r="H198" s="2">
        <f t="shared" si="1"/>
        <v>0.42000000000007276</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8657.7199999999993</v>
      </c>
      <c r="D201" s="1">
        <f>'PR-RAS'!E205</f>
        <v>12588.86</v>
      </c>
      <c r="E201" s="1">
        <v>0</v>
      </c>
      <c r="F201" s="1">
        <v>0</v>
      </c>
      <c r="G201" s="2">
        <f t="shared" si="0"/>
        <v>6767.0880000000006</v>
      </c>
      <c r="H201" s="2">
        <f t="shared" si="1"/>
        <v>0.42000000000007276</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5653.81</v>
      </c>
      <c r="D206" s="1">
        <f>'PR-RAS'!E210</f>
        <v>10344.799999999999</v>
      </c>
      <c r="E206" s="1">
        <v>0</v>
      </c>
      <c r="F206" s="1">
        <v>0</v>
      </c>
      <c r="G206" s="2">
        <f t="shared" si="0"/>
        <v>5400.39905</v>
      </c>
      <c r="H206" s="2">
        <f t="shared" si="1"/>
        <v>0.39000000000032742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1938.78</v>
      </c>
      <c r="D207" s="1">
        <f>'PR-RAS'!E211</f>
        <v>4758.93</v>
      </c>
      <c r="E207" s="1">
        <v>0</v>
      </c>
      <c r="F207" s="1">
        <v>0</v>
      </c>
      <c r="G207" s="2">
        <f t="shared" si="0"/>
        <v>2360.0678400000002</v>
      </c>
      <c r="H207" s="2">
        <f t="shared" si="1"/>
        <v>0.28999999999973625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3715.03</v>
      </c>
      <c r="D210" s="1">
        <f>'PR-RAS'!E214</f>
        <v>5585.87</v>
      </c>
      <c r="E210" s="1">
        <v>0</v>
      </c>
      <c r="F210" s="1">
        <v>0</v>
      </c>
      <c r="G210" s="2">
        <f t="shared" si="0"/>
        <v>3111.33493</v>
      </c>
      <c r="H210" s="2">
        <f t="shared" si="1"/>
        <v>0.16000000000030923</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1175.07</v>
      </c>
      <c r="D211" s="1">
        <f>'PR-RAS'!E215</f>
        <v>1548.73</v>
      </c>
      <c r="E211" s="1">
        <v>0</v>
      </c>
      <c r="F211" s="1">
        <v>0</v>
      </c>
      <c r="G211" s="2">
        <f t="shared" si="0"/>
        <v>897.23129999999992</v>
      </c>
      <c r="H211" s="2">
        <f t="shared" si="1"/>
        <v>0.33999999999991815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1175.07</v>
      </c>
      <c r="D215" s="1">
        <f>'PR-RAS'!E219</f>
        <v>1548.73</v>
      </c>
      <c r="E215" s="1">
        <v>0</v>
      </c>
      <c r="F215" s="1">
        <v>0</v>
      </c>
      <c r="G215" s="2">
        <f t="shared" si="0"/>
        <v>914.32141999999988</v>
      </c>
      <c r="H215" s="2">
        <f t="shared" si="1"/>
        <v>0.33999999999991815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1175.07</v>
      </c>
      <c r="D218" s="1">
        <f>'PR-RAS'!E222</f>
        <v>1548.73</v>
      </c>
      <c r="E218" s="1">
        <v>0</v>
      </c>
      <c r="F218" s="1">
        <v>0</v>
      </c>
      <c r="G218" s="2">
        <f t="shared" si="0"/>
        <v>927.13900999999998</v>
      </c>
      <c r="H218" s="2">
        <f t="shared" si="1"/>
        <v>0.33999999999991815</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1285.51</v>
      </c>
      <c r="D220" s="1">
        <f>'PR-RAS'!E224</f>
        <v>737.5</v>
      </c>
      <c r="E220" s="1">
        <v>0</v>
      </c>
      <c r="F220" s="1">
        <v>0</v>
      </c>
      <c r="G220" s="2">
        <f t="shared" si="0"/>
        <v>604.55169000000001</v>
      </c>
      <c r="H220" s="2">
        <f t="shared" si="1"/>
        <v>0.99000000000000909</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1285.51</v>
      </c>
      <c r="D227" s="1">
        <f>'PR-RAS'!E231</f>
        <v>737.5</v>
      </c>
      <c r="E227" s="1">
        <v>0</v>
      </c>
      <c r="F227" s="1">
        <v>0</v>
      </c>
      <c r="G227" s="2">
        <f t="shared" si="0"/>
        <v>623.87526000000003</v>
      </c>
      <c r="H227" s="2">
        <f t="shared" si="1"/>
        <v>0.99000000000000909</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1285.51</v>
      </c>
      <c r="D228" s="1">
        <f>'PR-RAS'!E232</f>
        <v>737.5</v>
      </c>
      <c r="E228" s="1">
        <v>0</v>
      </c>
      <c r="F228" s="1">
        <v>0</v>
      </c>
      <c r="G228" s="2">
        <f t="shared" si="0"/>
        <v>626.63577000000009</v>
      </c>
      <c r="H228" s="2">
        <f t="shared" si="1"/>
        <v>0.99000000000000909</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46177.33</v>
      </c>
      <c r="D248" s="1">
        <f>'PR-RAS'!E252</f>
        <v>52292.88</v>
      </c>
      <c r="E248" s="1">
        <v>0</v>
      </c>
      <c r="F248" s="1">
        <v>0</v>
      </c>
      <c r="G248" s="2">
        <f t="shared" si="0"/>
        <v>37238.483229999998</v>
      </c>
      <c r="H248" s="2">
        <f t="shared" si="1"/>
        <v>0.45000000000436557</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46177.33</v>
      </c>
      <c r="D255" s="1">
        <f>'PR-RAS'!E259</f>
        <v>52292.88</v>
      </c>
      <c r="E255" s="1">
        <v>0</v>
      </c>
      <c r="F255" s="1">
        <v>0</v>
      </c>
      <c r="G255" s="2">
        <f t="shared" si="0"/>
        <v>38293.824860000001</v>
      </c>
      <c r="H255" s="2">
        <f t="shared" si="1"/>
        <v>0.45000000000436557</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46177.33</v>
      </c>
      <c r="D256" s="1">
        <f>'PR-RAS'!E260</f>
        <v>52292.88</v>
      </c>
      <c r="E256" s="1">
        <v>0</v>
      </c>
      <c r="F256" s="1">
        <v>0</v>
      </c>
      <c r="G256" s="2">
        <f t="shared" si="0"/>
        <v>38444.587950000001</v>
      </c>
      <c r="H256" s="2">
        <f t="shared" si="1"/>
        <v>0.45000000000436557</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95327.040000000008</v>
      </c>
      <c r="D259" s="1">
        <f>'PR-RAS'!E263</f>
        <v>66953.649999999994</v>
      </c>
      <c r="E259" s="1">
        <v>0</v>
      </c>
      <c r="F259" s="1">
        <v>0</v>
      </c>
      <c r="G259" s="2">
        <f t="shared" si="0"/>
        <v>59142.459719999999</v>
      </c>
      <c r="H259" s="2">
        <f t="shared" si="1"/>
        <v>0.39000000001396984</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72466.69</v>
      </c>
      <c r="D260" s="1">
        <f>'PR-RAS'!E264</f>
        <v>66953.649999999994</v>
      </c>
      <c r="E260" s="1">
        <v>0</v>
      </c>
      <c r="F260" s="1">
        <v>0</v>
      </c>
      <c r="G260" s="2">
        <f t="shared" si="0"/>
        <v>53450.863409999998</v>
      </c>
      <c r="H260" s="2">
        <f t="shared" si="1"/>
        <v>0.66000000000349246</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72466.69</v>
      </c>
      <c r="D261" s="1">
        <f>'PR-RAS'!E265</f>
        <v>66953.649999999994</v>
      </c>
      <c r="E261" s="1">
        <v>0</v>
      </c>
      <c r="F261" s="1">
        <v>0</v>
      </c>
      <c r="G261" s="2">
        <f t="shared" si="0"/>
        <v>53657.237399999998</v>
      </c>
      <c r="H261" s="2">
        <f t="shared" si="1"/>
        <v>0.66000000000349246</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22860.35</v>
      </c>
      <c r="D275" s="1">
        <f>'PR-RAS'!E279</f>
        <v>0</v>
      </c>
      <c r="E275" s="1">
        <v>0</v>
      </c>
      <c r="F275" s="1">
        <v>0</v>
      </c>
      <c r="G275" s="2">
        <f t="shared" si="8"/>
        <v>6263.7358999999997</v>
      </c>
      <c r="H275" s="2">
        <f t="shared" si="9"/>
        <v>0.34999999999854481</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22860.35</v>
      </c>
      <c r="D276" s="1">
        <f>'PR-RAS'!E280</f>
        <v>0</v>
      </c>
      <c r="E276" s="1">
        <v>0</v>
      </c>
      <c r="F276" s="1">
        <v>0</v>
      </c>
      <c r="G276" s="2">
        <f t="shared" si="8"/>
        <v>6286.5962500000005</v>
      </c>
      <c r="H276" s="2">
        <f t="shared" si="9"/>
        <v>0.34999999999854481</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603202.64</v>
      </c>
      <c r="D285" s="1">
        <f>'PR-RAS'!E289</f>
        <v>701378.23</v>
      </c>
      <c r="E285" s="1">
        <v>0</v>
      </c>
      <c r="F285" s="1">
        <v>0</v>
      </c>
      <c r="G285" s="2">
        <f t="shared" si="8"/>
        <v>569692.38439999998</v>
      </c>
      <c r="H285" s="2">
        <f t="shared" si="9"/>
        <v>0.58999999996740371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624731.91</v>
      </c>
      <c r="D286" s="1">
        <f>'PR-RAS'!E290</f>
        <v>1639915.3600000008</v>
      </c>
      <c r="E286" s="1">
        <v>0</v>
      </c>
      <c r="F286" s="1">
        <v>0</v>
      </c>
      <c r="G286" s="2">
        <f t="shared" si="8"/>
        <v>1112800.3495500004</v>
      </c>
      <c r="H286" s="2">
        <f t="shared" si="9"/>
        <v>0.45000000076834112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4252866.4800000004</v>
      </c>
      <c r="D288" s="1">
        <f>'PR-RAS'!E292</f>
        <v>4891550.8600000003</v>
      </c>
      <c r="E288" s="1">
        <v>0</v>
      </c>
      <c r="F288" s="1">
        <v>0</v>
      </c>
      <c r="G288" s="2">
        <f t="shared" si="8"/>
        <v>4028322.8733999999</v>
      </c>
      <c r="H288" s="2">
        <f t="shared" si="9"/>
        <v>0.62000000011175871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19451.32</v>
      </c>
      <c r="D290" s="1">
        <f>'PR-RAS'!E294</f>
        <v>18292.79</v>
      </c>
      <c r="E290" s="1">
        <v>0</v>
      </c>
      <c r="F290" s="1">
        <v>0</v>
      </c>
      <c r="G290" s="2">
        <f t="shared" si="8"/>
        <v>16194.6641</v>
      </c>
      <c r="H290" s="2">
        <f t="shared" si="9"/>
        <v>0.52999999999883585</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7390.38</v>
      </c>
      <c r="E293" s="1">
        <v>0</v>
      </c>
      <c r="F293" s="1">
        <v>0</v>
      </c>
      <c r="G293" s="2">
        <f t="shared" si="8"/>
        <v>4315.9819200000002</v>
      </c>
      <c r="H293" s="2">
        <f t="shared" si="9"/>
        <v>0.38000000000010914</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7390.38</v>
      </c>
      <c r="E294" s="1">
        <v>0</v>
      </c>
      <c r="F294" s="1">
        <v>0</v>
      </c>
      <c r="G294" s="2">
        <f t="shared" si="8"/>
        <v>4330.7626799999998</v>
      </c>
      <c r="H294" s="2">
        <f t="shared" si="9"/>
        <v>0.38000000000010914</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7390.38</v>
      </c>
      <c r="E295" s="1">
        <v>0</v>
      </c>
      <c r="F295" s="1">
        <v>0</v>
      </c>
      <c r="G295" s="2">
        <f t="shared" si="8"/>
        <v>4345.5434399999995</v>
      </c>
      <c r="H295" s="2">
        <f t="shared" si="9"/>
        <v>0.38000000000010914</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7390.38</v>
      </c>
      <c r="E296" s="1">
        <v>0</v>
      </c>
      <c r="F296" s="1">
        <v>0</v>
      </c>
      <c r="G296" s="2">
        <f t="shared" si="8"/>
        <v>4360.3242</v>
      </c>
      <c r="H296" s="2">
        <f t="shared" si="9"/>
        <v>0.38000000000010914</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255574.64</v>
      </c>
      <c r="D345" s="1">
        <f>'PR-RAS'!E350</f>
        <v>1463884.8499999999</v>
      </c>
      <c r="E345" s="1">
        <v>0</v>
      </c>
      <c r="F345" s="1">
        <v>0</v>
      </c>
      <c r="G345" s="2">
        <f t="shared" si="8"/>
        <v>1095070.4529599999</v>
      </c>
      <c r="H345" s="2">
        <f t="shared" si="9"/>
        <v>0.51000000012572855</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4114.41</v>
      </c>
      <c r="D346" s="1">
        <f>'PR-RAS'!E351</f>
        <v>57575.78</v>
      </c>
      <c r="E346" s="1">
        <v>0</v>
      </c>
      <c r="F346" s="1">
        <v>0</v>
      </c>
      <c r="G346" s="2">
        <f t="shared" si="8"/>
        <v>41146.75965</v>
      </c>
      <c r="H346" s="2">
        <f t="shared" si="9"/>
        <v>0.63000000000101863</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15000</v>
      </c>
      <c r="E347" s="1">
        <v>0</v>
      </c>
      <c r="F347" s="1">
        <v>0</v>
      </c>
      <c r="G347" s="2">
        <f t="shared" si="8"/>
        <v>10380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15000</v>
      </c>
      <c r="E348" s="1">
        <v>0</v>
      </c>
      <c r="F348" s="1">
        <v>0</v>
      </c>
      <c r="G348" s="2">
        <f t="shared" si="8"/>
        <v>10410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4114.41</v>
      </c>
      <c r="D351" s="1">
        <f>'PR-RAS'!E356</f>
        <v>42575.78</v>
      </c>
      <c r="E351" s="1">
        <v>0</v>
      </c>
      <c r="F351" s="1">
        <v>0</v>
      </c>
      <c r="G351" s="2">
        <f t="shared" si="8"/>
        <v>31243.089499999998</v>
      </c>
      <c r="H351" s="2">
        <f t="shared" si="9"/>
        <v>0.63000000000101863</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4114.41</v>
      </c>
      <c r="D357" s="1">
        <f>'PR-RAS'!E362</f>
        <v>42575.78</v>
      </c>
      <c r="E357" s="1">
        <v>0</v>
      </c>
      <c r="F357" s="1">
        <v>0</v>
      </c>
      <c r="G357" s="2">
        <f t="shared" si="8"/>
        <v>31778.685320000001</v>
      </c>
      <c r="H357" s="2">
        <f t="shared" si="9"/>
        <v>0.63000000000101863</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251460.23</v>
      </c>
      <c r="D358" s="1">
        <f>'PR-RAS'!E363</f>
        <v>1406309.0699999998</v>
      </c>
      <c r="E358" s="1">
        <v>0</v>
      </c>
      <c r="F358" s="1">
        <v>0</v>
      </c>
      <c r="G358" s="2">
        <f t="shared" si="8"/>
        <v>1093875.9780899999</v>
      </c>
      <c r="H358" s="2">
        <f t="shared" si="9"/>
        <v>0.29999999984283932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244057.75</v>
      </c>
      <c r="D359" s="1">
        <f>'PR-RAS'!E364</f>
        <v>1378920.69</v>
      </c>
      <c r="E359" s="1">
        <v>0</v>
      </c>
      <c r="F359" s="1">
        <v>0</v>
      </c>
      <c r="G359" s="2">
        <f t="shared" si="8"/>
        <v>1074679.88854</v>
      </c>
      <c r="H359" s="2">
        <f t="shared" si="9"/>
        <v>0.56000000005587935</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14917.45</v>
      </c>
      <c r="D361" s="1">
        <f>'PR-RAS'!E366</f>
        <v>4730</v>
      </c>
      <c r="E361" s="1">
        <v>0</v>
      </c>
      <c r="F361" s="1">
        <v>0</v>
      </c>
      <c r="G361" s="2">
        <f t="shared" si="8"/>
        <v>8775.8819999999996</v>
      </c>
      <c r="H361" s="2">
        <f t="shared" si="9"/>
        <v>0.4500000000007276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97462.91</v>
      </c>
      <c r="D362" s="1">
        <f>'PR-RAS'!E367</f>
        <v>152580.28</v>
      </c>
      <c r="E362" s="1">
        <v>0</v>
      </c>
      <c r="F362" s="1">
        <v>0</v>
      </c>
      <c r="G362" s="2">
        <f t="shared" si="8"/>
        <v>145347.07266999999</v>
      </c>
      <c r="H362" s="2">
        <f t="shared" si="9"/>
        <v>0.36999999999534339</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131677.39000000001</v>
      </c>
      <c r="D363" s="1">
        <f>'PR-RAS'!E368</f>
        <v>1221610.4099999999</v>
      </c>
      <c r="E363" s="1">
        <v>0</v>
      </c>
      <c r="F363" s="1">
        <v>0</v>
      </c>
      <c r="G363" s="2">
        <f t="shared" si="8"/>
        <v>932113.15201999992</v>
      </c>
      <c r="H363" s="2">
        <f t="shared" si="9"/>
        <v>0.79999999993015081</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3171.94</v>
      </c>
      <c r="D364" s="1">
        <f>'PR-RAS'!E369</f>
        <v>17150.88</v>
      </c>
      <c r="E364" s="1">
        <v>0</v>
      </c>
      <c r="F364" s="1">
        <v>0</v>
      </c>
      <c r="G364" s="2">
        <f t="shared" si="8"/>
        <v>13602.953100000001</v>
      </c>
      <c r="H364" s="2">
        <f t="shared" si="9"/>
        <v>0.1799999999989268</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3171.94</v>
      </c>
      <c r="D365" s="1">
        <f>'PR-RAS'!E370</f>
        <v>17150.88</v>
      </c>
      <c r="E365" s="1">
        <v>0</v>
      </c>
      <c r="F365" s="1">
        <v>0</v>
      </c>
      <c r="G365" s="2">
        <f t="shared" si="8"/>
        <v>13640.426800000001</v>
      </c>
      <c r="H365" s="2">
        <f t="shared" si="9"/>
        <v>0.1799999999989268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4230.54</v>
      </c>
      <c r="D386" s="1">
        <f>'PR-RAS'!E391</f>
        <v>10237.5</v>
      </c>
      <c r="E386" s="1">
        <v>0</v>
      </c>
      <c r="F386" s="1">
        <v>0</v>
      </c>
      <c r="G386" s="2">
        <f t="shared" si="8"/>
        <v>9511.6329000000005</v>
      </c>
      <c r="H386" s="2">
        <f t="shared" si="9"/>
        <v>0.96000000000003638</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4230.54</v>
      </c>
      <c r="D388" s="1">
        <f>'PR-RAS'!E393</f>
        <v>10237.5</v>
      </c>
      <c r="E388" s="1">
        <v>0</v>
      </c>
      <c r="F388" s="1">
        <v>0</v>
      </c>
      <c r="G388" s="2">
        <f t="shared" si="8"/>
        <v>9561.0439800000004</v>
      </c>
      <c r="H388" s="2">
        <f t="shared" si="9"/>
        <v>0.96000000000003638</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255574.64</v>
      </c>
      <c r="D403" s="1">
        <f>'PR-RAS'!E408</f>
        <v>1456494.47</v>
      </c>
      <c r="E403" s="1">
        <v>0</v>
      </c>
      <c r="F403" s="1">
        <v>0</v>
      </c>
      <c r="G403" s="2">
        <f t="shared" si="8"/>
        <v>1273762.5591600002</v>
      </c>
      <c r="H403" s="2">
        <f t="shared" si="9"/>
        <v>0.82999999995809048</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4670906.72</v>
      </c>
      <c r="D405" s="1">
        <f>'PR-RAS'!E410</f>
        <v>4927161.5599999996</v>
      </c>
      <c r="E405" s="1">
        <v>0</v>
      </c>
      <c r="F405" s="1">
        <v>0</v>
      </c>
      <c r="G405" s="2">
        <f t="shared" si="8"/>
        <v>5868192.8553600004</v>
      </c>
      <c r="H405" s="2">
        <f t="shared" si="9"/>
        <v>0.72000000067055225</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1227934.55</v>
      </c>
      <c r="D407" s="1">
        <f>'PR-RAS'!E412</f>
        <v>2348683.9700000007</v>
      </c>
      <c r="E407" s="1">
        <v>0</v>
      </c>
      <c r="F407" s="1">
        <v>0</v>
      </c>
      <c r="G407" s="2">
        <f t="shared" si="8"/>
        <v>2405672.8109400007</v>
      </c>
      <c r="H407" s="2">
        <f t="shared" si="9"/>
        <v>0.47999999928288162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858777.28</v>
      </c>
      <c r="D408" s="1">
        <f>'PR-RAS'!E413</f>
        <v>2165263.08</v>
      </c>
      <c r="E408" s="1">
        <v>0</v>
      </c>
      <c r="F408" s="1">
        <v>0</v>
      </c>
      <c r="G408" s="2">
        <f t="shared" si="8"/>
        <v>2112046.5000800001</v>
      </c>
      <c r="H408" s="2">
        <f t="shared" si="9"/>
        <v>0.36000000010244548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369157.27</v>
      </c>
      <c r="D409" s="1">
        <f>'PR-RAS'!E414</f>
        <v>183420.8900000006</v>
      </c>
      <c r="E409" s="1">
        <v>0</v>
      </c>
      <c r="F409" s="1">
        <v>0</v>
      </c>
      <c r="G409" s="2">
        <f t="shared" si="8"/>
        <v>300287.61240000045</v>
      </c>
      <c r="H409" s="2">
        <f t="shared" si="9"/>
        <v>0.37999999942258</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418040.23999999929</v>
      </c>
      <c r="D412" s="1">
        <f>'PR-RAS'!E417</f>
        <v>35610.699999999255</v>
      </c>
      <c r="E412" s="1">
        <v>0</v>
      </c>
      <c r="F412" s="1">
        <v>0</v>
      </c>
      <c r="G412" s="2">
        <f t="shared" si="8"/>
        <v>201086.5340399991</v>
      </c>
      <c r="H412" s="2">
        <f t="shared" si="9"/>
        <v>0.5400000000372529</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19451.32</v>
      </c>
      <c r="D413" s="1">
        <f>'PR-RAS'!E418</f>
        <v>18292.79</v>
      </c>
      <c r="E413" s="1">
        <v>0</v>
      </c>
      <c r="F413" s="1">
        <v>0</v>
      </c>
      <c r="G413" s="2">
        <f t="shared" si="8"/>
        <v>23087.202799999999</v>
      </c>
      <c r="H413" s="2">
        <f t="shared" si="9"/>
        <v>0.52999999999883585</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16760.88</v>
      </c>
      <c r="D414" s="1">
        <f>'PR-RAS'!E420</f>
        <v>0</v>
      </c>
      <c r="E414" s="1">
        <v>0</v>
      </c>
      <c r="F414" s="1">
        <v>0</v>
      </c>
      <c r="G414" s="2">
        <f t="shared" si="8"/>
        <v>6922.2434400000002</v>
      </c>
      <c r="H414" s="2">
        <f t="shared" si="9"/>
        <v>0.11999999999898137</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16760.88</v>
      </c>
      <c r="D478" s="1">
        <f>'PR-RAS'!E484</f>
        <v>0</v>
      </c>
      <c r="E478" s="1">
        <v>0</v>
      </c>
      <c r="F478" s="1">
        <v>0</v>
      </c>
      <c r="G478" s="2">
        <f t="shared" si="8"/>
        <v>7994.9397600000002</v>
      </c>
      <c r="H478" s="2">
        <f t="shared" si="9"/>
        <v>0.11999999999898137</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16760.88</v>
      </c>
      <c r="D501" s="1">
        <f>'PR-RAS'!E507</f>
        <v>0</v>
      </c>
      <c r="E501" s="1">
        <v>0</v>
      </c>
      <c r="F501" s="1">
        <v>0</v>
      </c>
      <c r="G501" s="2">
        <f t="shared" si="8"/>
        <v>8380.44</v>
      </c>
      <c r="H501" s="2">
        <f t="shared" si="9"/>
        <v>0.11999999999898137</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16760.88</v>
      </c>
      <c r="D502" s="1">
        <f>'PR-RAS'!E508</f>
        <v>0</v>
      </c>
      <c r="E502" s="1">
        <v>0</v>
      </c>
      <c r="F502" s="1">
        <v>0</v>
      </c>
      <c r="G502" s="2">
        <f t="shared" si="8"/>
        <v>8397.2008800000003</v>
      </c>
      <c r="H502" s="2">
        <f t="shared" si="9"/>
        <v>0.11999999999898137</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376559.5</v>
      </c>
      <c r="D522" s="1">
        <f>'PR-RAS'!E528</f>
        <v>37396.92</v>
      </c>
      <c r="E522" s="1">
        <v>0</v>
      </c>
      <c r="F522" s="1">
        <v>0</v>
      </c>
      <c r="G522" s="2">
        <f t="shared" ref="G522:G809" si="10">(B522/1000)*(C522*1+D522*2)</f>
        <v>235155.09013999999</v>
      </c>
      <c r="H522" s="2">
        <f t="shared" ref="H522:H809" si="11">ABS(C522-ROUND(C522,0))+ABS(D522-ROUND(D522,0))</f>
        <v>0.58000000000174623</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376559.5</v>
      </c>
      <c r="D587" s="1">
        <f>'PR-RAS'!E593</f>
        <v>37396.92</v>
      </c>
      <c r="E587" s="1">
        <v>0</v>
      </c>
      <c r="F587" s="1">
        <v>0</v>
      </c>
      <c r="G587" s="2">
        <f t="shared" si="10"/>
        <v>264493.05723999994</v>
      </c>
      <c r="H587" s="2">
        <f t="shared" si="11"/>
        <v>0.58000000000174623</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346343.55</v>
      </c>
      <c r="D599" s="1">
        <f>'PR-RAS'!E605</f>
        <v>20636.04</v>
      </c>
      <c r="E599" s="1">
        <v>0</v>
      </c>
      <c r="F599" s="1">
        <v>0</v>
      </c>
      <c r="G599" s="2">
        <f t="shared" si="10"/>
        <v>231794.14674</v>
      </c>
      <c r="H599" s="2">
        <f t="shared" si="11"/>
        <v>0.49000000001251465</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346343.55</v>
      </c>
      <c r="D600" s="1">
        <f>'PR-RAS'!E606</f>
        <v>20636.04</v>
      </c>
      <c r="E600" s="1">
        <v>0</v>
      </c>
      <c r="F600" s="1">
        <v>0</v>
      </c>
      <c r="G600" s="2">
        <f t="shared" si="10"/>
        <v>232181.76236999998</v>
      </c>
      <c r="H600" s="2">
        <f t="shared" si="11"/>
        <v>0.49000000001251465</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30215.95</v>
      </c>
      <c r="D611" s="1">
        <f>'PR-RAS'!E617</f>
        <v>16760.88</v>
      </c>
      <c r="E611" s="1">
        <v>0</v>
      </c>
      <c r="F611" s="1">
        <v>0</v>
      </c>
      <c r="G611" s="2">
        <f t="shared" si="10"/>
        <v>38880.003100000002</v>
      </c>
      <c r="H611" s="2">
        <f t="shared" si="11"/>
        <v>0.16999999999825377</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30215.95</v>
      </c>
      <c r="D612" s="1">
        <f>'PR-RAS'!E618</f>
        <v>16760.88</v>
      </c>
      <c r="E612" s="1">
        <v>0</v>
      </c>
      <c r="F612" s="1">
        <v>0</v>
      </c>
      <c r="G612" s="2">
        <f t="shared" si="10"/>
        <v>38943.740810000003</v>
      </c>
      <c r="H612" s="2">
        <f t="shared" si="11"/>
        <v>0.16999999999825377</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359798.62</v>
      </c>
      <c r="D630" s="1">
        <f>'PR-RAS'!E636</f>
        <v>37396.92</v>
      </c>
      <c r="E630" s="1">
        <v>0</v>
      </c>
      <c r="F630" s="1">
        <v>0</v>
      </c>
      <c r="G630" s="2">
        <f t="shared" si="10"/>
        <v>273358.65733999998</v>
      </c>
      <c r="H630" s="2">
        <f t="shared" si="11"/>
        <v>0.46000000000640284</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552935.43000000005</v>
      </c>
      <c r="D631" s="1">
        <f>'PR-RAS'!E637</f>
        <v>179864.54</v>
      </c>
      <c r="E631" s="1">
        <v>0</v>
      </c>
      <c r="F631" s="1">
        <v>0</v>
      </c>
      <c r="G631" s="2">
        <f t="shared" si="10"/>
        <v>574978.64130000002</v>
      </c>
      <c r="H631" s="2">
        <f t="shared" si="11"/>
        <v>0.89000000004307367</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1244695.43</v>
      </c>
      <c r="D633" s="1">
        <f>'PR-RAS'!E639</f>
        <v>2348683.9700000007</v>
      </c>
      <c r="E633" s="1">
        <v>0</v>
      </c>
      <c r="F633" s="1">
        <v>0</v>
      </c>
      <c r="G633" s="2">
        <f t="shared" si="10"/>
        <v>3755384.0498400009</v>
      </c>
      <c r="H633" s="2">
        <f t="shared" si="11"/>
        <v>0.45999999926425517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1235336.78</v>
      </c>
      <c r="D634" s="1">
        <f>'PR-RAS'!E640</f>
        <v>2202660</v>
      </c>
      <c r="E634" s="1">
        <v>0</v>
      </c>
      <c r="F634" s="1">
        <v>0</v>
      </c>
      <c r="G634" s="2">
        <f t="shared" si="10"/>
        <v>3570535.7417400004</v>
      </c>
      <c r="H634" s="2">
        <f t="shared" si="11"/>
        <v>0.21999999997206032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9358.6499999999069</v>
      </c>
      <c r="D635" s="1">
        <f>'PR-RAS'!E641</f>
        <v>146023.97000000067</v>
      </c>
      <c r="E635" s="1">
        <v>0</v>
      </c>
      <c r="F635" s="1">
        <v>0</v>
      </c>
      <c r="G635" s="2">
        <f t="shared" si="10"/>
        <v>191091.7780600008</v>
      </c>
      <c r="H635" s="2">
        <f t="shared" si="11"/>
        <v>0.37999999942258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134895.19000000076</v>
      </c>
      <c r="D637" s="1">
        <f>'PR-RAS'!E643</f>
        <v>144253.84000000075</v>
      </c>
      <c r="E637" s="1">
        <v>0</v>
      </c>
      <c r="F637" s="1">
        <v>0</v>
      </c>
      <c r="G637" s="2">
        <f t="shared" si="10"/>
        <v>269284.22532000142</v>
      </c>
      <c r="H637" s="2">
        <f t="shared" si="11"/>
        <v>0.35000000000582077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144253.84000000067</v>
      </c>
      <c r="D639" s="1">
        <f>'PR-RAS'!E645</f>
        <v>290277.81000000145</v>
      </c>
      <c r="E639" s="1">
        <v>0</v>
      </c>
      <c r="F639" s="1">
        <v>0</v>
      </c>
      <c r="G639" s="2">
        <f t="shared" si="10"/>
        <v>462428.43548000231</v>
      </c>
      <c r="H639" s="2">
        <f t="shared" si="11"/>
        <v>0.34999999788124114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197850.9</v>
      </c>
      <c r="D642" s="1">
        <f>'PR-RAS'!E649</f>
        <v>182858.03</v>
      </c>
      <c r="E642" s="1">
        <v>0</v>
      </c>
      <c r="F642" s="1">
        <v>0</v>
      </c>
      <c r="G642" s="2">
        <f t="shared" si="10"/>
        <v>361246.42135999998</v>
      </c>
      <c r="H642" s="2">
        <f t="shared" si="11"/>
        <v>0.13000000000465661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1387650.63</v>
      </c>
      <c r="D643" s="1">
        <f>'PR-RAS'!E650</f>
        <v>3476077.51</v>
      </c>
      <c r="E643" s="1">
        <v>0</v>
      </c>
      <c r="F643" s="1">
        <v>0</v>
      </c>
      <c r="G643" s="2">
        <f t="shared" si="10"/>
        <v>5354155.2272999994</v>
      </c>
      <c r="H643" s="2">
        <f t="shared" si="11"/>
        <v>0.86000000033527613</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1402643.51</v>
      </c>
      <c r="D644" s="1">
        <f>'PR-RAS'!E651</f>
        <v>3309263.61</v>
      </c>
      <c r="E644" s="1">
        <v>0</v>
      </c>
      <c r="F644" s="1">
        <v>0</v>
      </c>
      <c r="G644" s="2">
        <f t="shared" si="10"/>
        <v>5157612.7793899998</v>
      </c>
      <c r="H644" s="2">
        <f t="shared" si="11"/>
        <v>0.88000000012107193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182858.01999999979</v>
      </c>
      <c r="D645" s="1">
        <f>'PR-RAS'!E652</f>
        <v>349671.9299999997</v>
      </c>
      <c r="E645" s="1">
        <v>0</v>
      </c>
      <c r="F645" s="1">
        <v>0</v>
      </c>
      <c r="G645" s="2">
        <f t="shared" si="10"/>
        <v>568138.01071999944</v>
      </c>
      <c r="H645" s="2">
        <f t="shared" si="11"/>
        <v>9.0000000083819032E-2</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8</v>
      </c>
      <c r="D647" s="1">
        <f>'PR-RAS'!E654</f>
        <v>10</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3</v>
      </c>
      <c r="D648" s="1">
        <f>'PR-RAS'!E655</f>
        <v>4</v>
      </c>
      <c r="E648" s="1">
        <v>0</v>
      </c>
      <c r="F648" s="1">
        <v>0</v>
      </c>
      <c r="G648" s="2">
        <f t="shared" si="10"/>
        <v>7.117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1895.28</v>
      </c>
      <c r="D651" s="1">
        <f>'PR-RAS'!E658</f>
        <v>14.6</v>
      </c>
      <c r="E651" s="1">
        <v>0</v>
      </c>
      <c r="F651" s="1">
        <v>0</v>
      </c>
      <c r="G651" s="2">
        <f t="shared" si="10"/>
        <v>1250.912</v>
      </c>
      <c r="H651" s="2">
        <f t="shared" si="11"/>
        <v>0.67999999999997307</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203968.97</v>
      </c>
      <c r="D654" s="1">
        <f>'PR-RAS'!E661</f>
        <v>247113.08</v>
      </c>
      <c r="E654" s="1">
        <v>0</v>
      </c>
      <c r="F654" s="1">
        <v>0</v>
      </c>
      <c r="G654" s="2">
        <f t="shared" si="10"/>
        <v>455921.41989000002</v>
      </c>
      <c r="H654" s="2">
        <f t="shared" si="11"/>
        <v>0.10999999998603016</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159369.74</v>
      </c>
      <c r="D658" s="1">
        <f>'PR-RAS'!E665</f>
        <v>137644.56</v>
      </c>
      <c r="E658" s="1">
        <v>0</v>
      </c>
      <c r="F658" s="1">
        <v>0</v>
      </c>
      <c r="G658" s="2">
        <f t="shared" si="10"/>
        <v>285570.87102000002</v>
      </c>
      <c r="H658" s="2">
        <f t="shared" si="11"/>
        <v>0.70000000001164153</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1141.4100000000001</v>
      </c>
      <c r="D668" s="1">
        <f>'PR-RAS'!E675</f>
        <v>1058.8</v>
      </c>
      <c r="E668" s="1">
        <v>0</v>
      </c>
      <c r="F668" s="1">
        <v>0</v>
      </c>
      <c r="G668" s="2">
        <f t="shared" si="10"/>
        <v>2173.7596700000004</v>
      </c>
      <c r="H668" s="2">
        <f t="shared" si="11"/>
        <v>0.61000000000012733</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3107.31</v>
      </c>
      <c r="D669" s="1">
        <f>'PR-RAS'!E676</f>
        <v>17719.2</v>
      </c>
      <c r="E669" s="1">
        <v>0</v>
      </c>
      <c r="F669" s="1">
        <v>0</v>
      </c>
      <c r="G669" s="2">
        <f t="shared" si="10"/>
        <v>25748.53428</v>
      </c>
      <c r="H669" s="2">
        <f t="shared" si="11"/>
        <v>0.51000000000067303</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254224.8</v>
      </c>
      <c r="D691" s="1">
        <f>'PR-RAS'!E698</f>
        <v>1148337.57</v>
      </c>
      <c r="E691" s="1">
        <v>0</v>
      </c>
      <c r="F691" s="1">
        <v>0</v>
      </c>
      <c r="G691" s="2">
        <f t="shared" si="10"/>
        <v>1760120.9585999998</v>
      </c>
      <c r="H691" s="2">
        <f t="shared" si="11"/>
        <v>0.62999999994644895</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44960.24</v>
      </c>
      <c r="D703" s="1">
        <f>'PR-RAS'!E710</f>
        <v>0</v>
      </c>
      <c r="E703" s="1">
        <v>0</v>
      </c>
      <c r="F703" s="1">
        <v>0</v>
      </c>
      <c r="G703" s="2">
        <f t="shared" si="10"/>
        <v>31562.088479999995</v>
      </c>
      <c r="H703" s="2">
        <f t="shared" si="11"/>
        <v>0.23999999999796273</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2680.05</v>
      </c>
      <c r="D711" s="1">
        <f>'PR-RAS'!E718</f>
        <v>3109.31</v>
      </c>
      <c r="E711" s="1">
        <v>0</v>
      </c>
      <c r="F711" s="1">
        <v>0</v>
      </c>
      <c r="G711" s="2">
        <f t="shared" si="10"/>
        <v>6318.0556999999999</v>
      </c>
      <c r="H711" s="2">
        <f t="shared" si="11"/>
        <v>0.36000000000012733</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961.58</v>
      </c>
      <c r="D713" s="1">
        <f>'PR-RAS'!E720</f>
        <v>552.58000000000004</v>
      </c>
      <c r="E713" s="1">
        <v>0</v>
      </c>
      <c r="F713" s="1">
        <v>0</v>
      </c>
      <c r="G713" s="2">
        <f t="shared" si="10"/>
        <v>1471.5188800000001</v>
      </c>
      <c r="H713" s="2">
        <f t="shared" si="11"/>
        <v>0.83999999999991815</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3403.08</v>
      </c>
      <c r="D715" s="1">
        <f>'PR-RAS'!E722</f>
        <v>12288.27</v>
      </c>
      <c r="E715" s="1">
        <v>0</v>
      </c>
      <c r="F715" s="1">
        <v>0</v>
      </c>
      <c r="G715" s="2">
        <f t="shared" si="10"/>
        <v>19977.448680000001</v>
      </c>
      <c r="H715" s="2">
        <f t="shared" si="11"/>
        <v>0.3500000000003638</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11150</v>
      </c>
      <c r="E716" s="1">
        <v>0</v>
      </c>
      <c r="F716" s="1">
        <v>0</v>
      </c>
      <c r="G716" s="2">
        <f t="shared" si="10"/>
        <v>15944.5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1751.16</v>
      </c>
      <c r="D718" s="1">
        <f>'PR-RAS'!E725</f>
        <v>7096.82</v>
      </c>
      <c r="E718" s="1">
        <v>0</v>
      </c>
      <c r="F718" s="1">
        <v>0</v>
      </c>
      <c r="G718" s="2">
        <f t="shared" si="10"/>
        <v>11432.4216</v>
      </c>
      <c r="H718" s="2">
        <f t="shared" si="11"/>
        <v>0.34000000000037289</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111.69</v>
      </c>
      <c r="D719" s="1">
        <f>'PR-RAS'!E726</f>
        <v>558.42999999999995</v>
      </c>
      <c r="E719" s="1">
        <v>0</v>
      </c>
      <c r="F719" s="1">
        <v>0</v>
      </c>
      <c r="G719" s="2">
        <f t="shared" si="10"/>
        <v>882.09889999999996</v>
      </c>
      <c r="H719" s="2">
        <f t="shared" si="11"/>
        <v>0.73999999999995225</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8657.7199999999993</v>
      </c>
      <c r="D735" s="1">
        <f>'PR-RAS'!E742</f>
        <v>12588.86</v>
      </c>
      <c r="E735" s="1">
        <v>0</v>
      </c>
      <c r="F735" s="1">
        <v>0</v>
      </c>
      <c r="G735" s="2">
        <f t="shared" si="10"/>
        <v>24835.212960000001</v>
      </c>
      <c r="H735" s="2">
        <f t="shared" si="11"/>
        <v>0.42000000000007276</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1175.07</v>
      </c>
      <c r="D752" s="1">
        <f>'PR-RAS'!E759</f>
        <v>1548.73</v>
      </c>
      <c r="E752" s="1">
        <v>0</v>
      </c>
      <c r="F752" s="1">
        <v>0</v>
      </c>
      <c r="G752" s="2">
        <f t="shared" si="10"/>
        <v>3208.6700299999998</v>
      </c>
      <c r="H752" s="2">
        <f t="shared" si="11"/>
        <v>0.33999999999991815</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1285.51</v>
      </c>
      <c r="D754" s="1">
        <f>'PR-RAS'!E761</f>
        <v>737.5</v>
      </c>
      <c r="E754" s="1">
        <v>0</v>
      </c>
      <c r="F754" s="1">
        <v>0</v>
      </c>
      <c r="G754" s="2">
        <f t="shared" si="10"/>
        <v>2078.6640300000004</v>
      </c>
      <c r="H754" s="2">
        <f t="shared" si="11"/>
        <v>0.99000000000000909</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46177.33</v>
      </c>
      <c r="D808" s="1">
        <f>'PR-RAS'!E815</f>
        <v>52292.88</v>
      </c>
      <c r="E808" s="1">
        <v>0</v>
      </c>
      <c r="F808" s="1">
        <v>0</v>
      </c>
      <c r="G808" s="2">
        <f t="shared" si="10"/>
        <v>121665.81363</v>
      </c>
      <c r="H808" s="2">
        <f t="shared" si="11"/>
        <v>0.45000000000436557</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22860.35</v>
      </c>
      <c r="D823" s="1">
        <f>'PR-RAS'!E830</f>
        <v>0</v>
      </c>
      <c r="E823" s="1">
        <v>0</v>
      </c>
      <c r="F823" s="1">
        <v>0</v>
      </c>
      <c r="G823" s="2">
        <f t="shared" si="18"/>
        <v>18791.207699999999</v>
      </c>
      <c r="H823" s="2">
        <f t="shared" si="19"/>
        <v>0.34999999999854481</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16760.88</v>
      </c>
      <c r="D893" s="1">
        <f>'PR-RAS'!E900</f>
        <v>0</v>
      </c>
      <c r="E893" s="1">
        <v>0</v>
      </c>
      <c r="F893" s="1">
        <v>0</v>
      </c>
      <c r="G893" s="2">
        <f t="shared" si="18"/>
        <v>14950.704960000001</v>
      </c>
      <c r="H893" s="2">
        <f t="shared" si="19"/>
        <v>0.11999999999898137</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30215.95</v>
      </c>
      <c r="D961" s="1">
        <f>'PR-RAS'!E968</f>
        <v>16760.88</v>
      </c>
      <c r="E961" s="1">
        <v>0</v>
      </c>
      <c r="F961" s="1">
        <v>0</v>
      </c>
      <c r="G961" s="2">
        <f t="shared" si="18"/>
        <v>61188.2016</v>
      </c>
      <c r="H961" s="2">
        <f t="shared" si="19"/>
        <v>0.16999999999825377</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5290267.7</v>
      </c>
      <c r="D984" s="6">
        <f>BILANCA!E6</f>
        <v>6658691.1399999997</v>
      </c>
      <c r="E984" s="6">
        <v>0</v>
      </c>
      <c r="F984" s="6">
        <v>0</v>
      </c>
      <c r="G984" s="7">
        <f t="shared" ref="G984:G1241" si="22">B984/1000*C984+B984/500*D984</f>
        <v>18607.649980000002</v>
      </c>
      <c r="H984" s="7">
        <f t="shared" si="19"/>
        <v>0.43999999947845936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4859868.88</v>
      </c>
      <c r="D985" s="1">
        <f>BILANCA!E7</f>
        <v>6063212.7799999993</v>
      </c>
      <c r="E985" s="1">
        <v>0</v>
      </c>
      <c r="F985" s="1">
        <v>0</v>
      </c>
      <c r="G985" s="2">
        <f t="shared" si="22"/>
        <v>33972.588879999996</v>
      </c>
      <c r="H985" s="2">
        <f t="shared" si="19"/>
        <v>0.34000000078231096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190566.58</v>
      </c>
      <c r="D986" s="1">
        <f>BILANCA!E8</f>
        <v>233049.60000000001</v>
      </c>
      <c r="E986" s="1">
        <v>0</v>
      </c>
      <c r="F986" s="1">
        <v>0</v>
      </c>
      <c r="G986" s="2">
        <f t="shared" si="22"/>
        <v>1969.9973400000001</v>
      </c>
      <c r="H986" s="2">
        <f t="shared" si="19"/>
        <v>0.82000000000698492</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190566.58</v>
      </c>
      <c r="D987" s="1">
        <f>BILANCA!E9</f>
        <v>233049.60000000001</v>
      </c>
      <c r="E987" s="1">
        <v>0</v>
      </c>
      <c r="F987" s="1">
        <v>0</v>
      </c>
      <c r="G987" s="2">
        <f t="shared" si="22"/>
        <v>2626.6631200000002</v>
      </c>
      <c r="H987" s="2">
        <f t="shared" si="19"/>
        <v>0.82000000000698492</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4669302.3</v>
      </c>
      <c r="D990" s="1">
        <f>BILANCA!E12</f>
        <v>5795114.8599999994</v>
      </c>
      <c r="E990" s="1">
        <v>0</v>
      </c>
      <c r="F990" s="1">
        <v>0</v>
      </c>
      <c r="G990" s="2">
        <f t="shared" si="22"/>
        <v>113816.72413999999</v>
      </c>
      <c r="H990" s="2">
        <f t="shared" si="19"/>
        <v>0.44000000040978193</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4551387.96</v>
      </c>
      <c r="D991" s="1">
        <f>BILANCA!E13</f>
        <v>5727893.7599999998</v>
      </c>
      <c r="E991" s="1">
        <v>0</v>
      </c>
      <c r="F991" s="1">
        <v>0</v>
      </c>
      <c r="G991" s="2">
        <f t="shared" si="22"/>
        <v>128057.40384</v>
      </c>
      <c r="H991" s="2">
        <f t="shared" si="19"/>
        <v>0.28000000026077032</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17253.97</v>
      </c>
      <c r="D992" s="1">
        <f>BILANCA!E14</f>
        <v>0</v>
      </c>
      <c r="E992" s="1">
        <v>0</v>
      </c>
      <c r="F992" s="1">
        <v>0</v>
      </c>
      <c r="G992" s="2">
        <f t="shared" si="22"/>
        <v>155.28573</v>
      </c>
      <c r="H992" s="2">
        <f t="shared" si="19"/>
        <v>2.9999999998835847E-2</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3071980.41</v>
      </c>
      <c r="D993" s="1">
        <f>BILANCA!E15</f>
        <v>2934092.67</v>
      </c>
      <c r="E993" s="1">
        <v>0</v>
      </c>
      <c r="F993" s="1">
        <v>0</v>
      </c>
      <c r="G993" s="2">
        <f t="shared" si="22"/>
        <v>89401.657500000001</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2567978.0299999998</v>
      </c>
      <c r="D994" s="1">
        <f>BILANCA!E16</f>
        <v>3931246.36</v>
      </c>
      <c r="E994" s="1">
        <v>0</v>
      </c>
      <c r="F994" s="1">
        <v>0</v>
      </c>
      <c r="G994" s="2">
        <f t="shared" si="22"/>
        <v>114735.17824999998</v>
      </c>
      <c r="H994" s="2">
        <f t="shared" si="19"/>
        <v>0.38999999966472387</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517030</v>
      </c>
      <c r="D995" s="1">
        <f>BILANCA!E17</f>
        <v>747029.98</v>
      </c>
      <c r="E995" s="1">
        <v>0</v>
      </c>
      <c r="F995" s="1">
        <v>0</v>
      </c>
      <c r="G995" s="2">
        <f t="shared" si="22"/>
        <v>24133.079519999999</v>
      </c>
      <c r="H995" s="2">
        <f t="shared" si="19"/>
        <v>2.0000000018626451E-2</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1622854.45</v>
      </c>
      <c r="D996" s="1">
        <f>BILANCA!E18</f>
        <v>1884475.25</v>
      </c>
      <c r="E996" s="1">
        <v>0</v>
      </c>
      <c r="F996" s="1">
        <v>0</v>
      </c>
      <c r="G996" s="2">
        <f t="shared" si="22"/>
        <v>70093.464349999995</v>
      </c>
      <c r="H996" s="2">
        <f t="shared" si="19"/>
        <v>0.69999999995343387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91654.57</v>
      </c>
      <c r="D997" s="1">
        <f>BILANCA!E19</f>
        <v>32455.220000000016</v>
      </c>
      <c r="E997" s="1">
        <v>0</v>
      </c>
      <c r="F997" s="1">
        <v>0</v>
      </c>
      <c r="G997" s="2">
        <f t="shared" si="22"/>
        <v>2191.9101400000004</v>
      </c>
      <c r="H997" s="2">
        <f t="shared" si="19"/>
        <v>0.65000000000873115</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17949.509999999998</v>
      </c>
      <c r="D998" s="1">
        <f>BILANCA!E20</f>
        <v>18782.64</v>
      </c>
      <c r="E998" s="1">
        <v>0</v>
      </c>
      <c r="F998" s="1">
        <v>0</v>
      </c>
      <c r="G998" s="2">
        <f t="shared" si="22"/>
        <v>832.7218499999999</v>
      </c>
      <c r="H998" s="2">
        <f t="shared" si="19"/>
        <v>0.85000000000218279</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16684.650000000001</v>
      </c>
      <c r="D999" s="1">
        <f>BILANCA!E21</f>
        <v>16684.650000000001</v>
      </c>
      <c r="E999" s="1">
        <v>0</v>
      </c>
      <c r="F999" s="1">
        <v>0</v>
      </c>
      <c r="G999" s="2">
        <f t="shared" si="22"/>
        <v>800.86320000000001</v>
      </c>
      <c r="H999" s="2">
        <f t="shared" si="19"/>
        <v>0.69999999999708962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144998.16</v>
      </c>
      <c r="D1004" s="1">
        <f>BILANCA!E26</f>
        <v>66240.13</v>
      </c>
      <c r="E1004" s="1">
        <v>0</v>
      </c>
      <c r="F1004" s="1">
        <v>0</v>
      </c>
      <c r="G1004" s="2">
        <f t="shared" si="22"/>
        <v>5827.0468200000005</v>
      </c>
      <c r="H1004" s="2">
        <f t="shared" si="19"/>
        <v>0.29000000000814907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87977.75</v>
      </c>
      <c r="D1006" s="1">
        <f>BILANCA!E28</f>
        <v>69252.2</v>
      </c>
      <c r="E1006" s="1">
        <v>0</v>
      </c>
      <c r="F1006" s="1">
        <v>0</v>
      </c>
      <c r="G1006" s="2">
        <f t="shared" si="22"/>
        <v>5209.0894499999995</v>
      </c>
      <c r="H1006" s="2">
        <f t="shared" si="19"/>
        <v>0.44999999999708962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26259.77</v>
      </c>
      <c r="D1007" s="1">
        <f>BILANCA!E29</f>
        <v>33541.919999999998</v>
      </c>
      <c r="E1007" s="1">
        <v>0</v>
      </c>
      <c r="F1007" s="1">
        <v>0</v>
      </c>
      <c r="G1007" s="2">
        <f t="shared" si="22"/>
        <v>2240.2466400000003</v>
      </c>
      <c r="H1007" s="2">
        <f t="shared" si="19"/>
        <v>0.31000000000130967</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26259.77</v>
      </c>
      <c r="D1008" s="1">
        <f>BILANCA!E30</f>
        <v>33541.919999999998</v>
      </c>
      <c r="E1008" s="1">
        <v>0</v>
      </c>
      <c r="F1008" s="1">
        <v>0</v>
      </c>
      <c r="G1008" s="2">
        <f t="shared" si="22"/>
        <v>2333.5902500000002</v>
      </c>
      <c r="H1008" s="2">
        <f t="shared" si="19"/>
        <v>0.31000000000130967</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1223.960000000021</v>
      </c>
      <c r="E1023" s="1">
        <v>0</v>
      </c>
      <c r="F1023" s="1">
        <v>0</v>
      </c>
      <c r="G1023" s="2">
        <f t="shared" si="22"/>
        <v>97.916800000001672</v>
      </c>
      <c r="H1023" s="2">
        <f t="shared" si="19"/>
        <v>3.9999999979045242E-2</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1250</v>
      </c>
      <c r="E1025" s="1">
        <v>0</v>
      </c>
      <c r="F1025" s="1">
        <v>0</v>
      </c>
      <c r="G1025" s="2">
        <f t="shared" si="22"/>
        <v>105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353491.42</v>
      </c>
      <c r="D1027" s="1">
        <f>BILANCA!E49</f>
        <v>340535.31</v>
      </c>
      <c r="E1027" s="1">
        <v>0</v>
      </c>
      <c r="F1027" s="1">
        <v>0</v>
      </c>
      <c r="G1027" s="2">
        <f t="shared" si="22"/>
        <v>45520.729759999995</v>
      </c>
      <c r="H1027" s="2">
        <f t="shared" si="19"/>
        <v>0.72999999998137355</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353491.42</v>
      </c>
      <c r="D1028" s="1">
        <f>BILANCA!E50</f>
        <v>340561.35</v>
      </c>
      <c r="E1028" s="1">
        <v>0</v>
      </c>
      <c r="F1028" s="1">
        <v>0</v>
      </c>
      <c r="G1028" s="2">
        <f t="shared" si="22"/>
        <v>46557.635399999992</v>
      </c>
      <c r="H1028" s="2">
        <f t="shared" si="19"/>
        <v>0.76999999996041879</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895.22</v>
      </c>
      <c r="E1031" s="1">
        <v>0</v>
      </c>
      <c r="F1031" s="1">
        <v>0</v>
      </c>
      <c r="G1031" s="2">
        <f t="shared" si="22"/>
        <v>85.941119999999998</v>
      </c>
      <c r="H1031" s="2">
        <f t="shared" si="19"/>
        <v>0.22000000000002728</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895.22</v>
      </c>
      <c r="E1033" s="1">
        <v>0</v>
      </c>
      <c r="F1033" s="1">
        <v>0</v>
      </c>
      <c r="G1033" s="2">
        <f t="shared" si="22"/>
        <v>89.522000000000006</v>
      </c>
      <c r="H1033" s="2">
        <f t="shared" si="19"/>
        <v>0.22000000000002728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35048.32</v>
      </c>
      <c r="E1034" s="1">
        <v>0</v>
      </c>
      <c r="F1034" s="1">
        <v>0</v>
      </c>
      <c r="G1034" s="2">
        <f t="shared" si="22"/>
        <v>3574.9286399999996</v>
      </c>
      <c r="H1034" s="2">
        <f t="shared" si="19"/>
        <v>0.31999999999970896</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35048.32</v>
      </c>
      <c r="E1035" s="1">
        <v>0</v>
      </c>
      <c r="F1035" s="1">
        <v>0</v>
      </c>
      <c r="G1035" s="2">
        <f t="shared" si="22"/>
        <v>3645.0252799999998</v>
      </c>
      <c r="H1035" s="2">
        <f t="shared" si="19"/>
        <v>0.31999999999970896</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430398.82</v>
      </c>
      <c r="D1046" s="1">
        <f>BILANCA!E68</f>
        <v>595478.36</v>
      </c>
      <c r="E1046" s="1">
        <v>0</v>
      </c>
      <c r="F1046" s="1">
        <v>0</v>
      </c>
      <c r="G1046" s="2">
        <f t="shared" si="22"/>
        <v>102145.39902</v>
      </c>
      <c r="H1046" s="2">
        <f t="shared" si="19"/>
        <v>0.53999999997904524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182858.02</v>
      </c>
      <c r="D1047" s="1">
        <f>BILANCA!E69</f>
        <v>349671.93</v>
      </c>
      <c r="E1047" s="1">
        <v>0</v>
      </c>
      <c r="F1047" s="1">
        <v>0</v>
      </c>
      <c r="G1047" s="2">
        <f t="shared" si="22"/>
        <v>56460.920319999997</v>
      </c>
      <c r="H1047" s="2">
        <f t="shared" si="19"/>
        <v>8.999999999650754E-2</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182858.02</v>
      </c>
      <c r="D1048" s="1">
        <f>BILANCA!E70</f>
        <v>349636.62</v>
      </c>
      <c r="E1048" s="1">
        <v>0</v>
      </c>
      <c r="F1048" s="1">
        <v>0</v>
      </c>
      <c r="G1048" s="2">
        <f t="shared" si="22"/>
        <v>57338.531900000002</v>
      </c>
      <c r="H1048" s="2">
        <f t="shared" si="19"/>
        <v>0.39999999999417923</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182858.02</v>
      </c>
      <c r="D1050" s="1">
        <f>BILANCA!E72</f>
        <v>349636.62</v>
      </c>
      <c r="E1050" s="1">
        <v>0</v>
      </c>
      <c r="F1050" s="1">
        <v>0</v>
      </c>
      <c r="G1050" s="2">
        <f t="shared" si="22"/>
        <v>59102.794419999998</v>
      </c>
      <c r="H1050" s="2">
        <f t="shared" si="19"/>
        <v>0.39999999999417923</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35.31</v>
      </c>
      <c r="E1054" s="1">
        <v>0</v>
      </c>
      <c r="F1054" s="1">
        <v>0</v>
      </c>
      <c r="G1054" s="2">
        <f t="shared" si="22"/>
        <v>5.0140199999999995</v>
      </c>
      <c r="H1054" s="2">
        <f t="shared" si="19"/>
        <v>0.31000000000000227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57.95</v>
      </c>
      <c r="D1056" s="1">
        <f>BILANCA!E78</f>
        <v>40.520000000000003</v>
      </c>
      <c r="E1056" s="1">
        <v>0</v>
      </c>
      <c r="F1056" s="1">
        <v>0</v>
      </c>
      <c r="G1056" s="2">
        <f t="shared" si="22"/>
        <v>10.146269999999999</v>
      </c>
      <c r="H1056" s="2">
        <f t="shared" si="19"/>
        <v>0.52999999999999403</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57.95</v>
      </c>
      <c r="D1064" s="1">
        <f>BILANCA!E86</f>
        <v>40.520000000000003</v>
      </c>
      <c r="E1064" s="1">
        <v>0</v>
      </c>
      <c r="F1064" s="1">
        <v>0</v>
      </c>
      <c r="G1064" s="2">
        <f t="shared" si="22"/>
        <v>11.258190000000001</v>
      </c>
      <c r="H1064" s="2">
        <f t="shared" si="19"/>
        <v>0.52999999999999403</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225854.4</v>
      </c>
      <c r="D1112" s="1">
        <f>BILANCA!E134</f>
        <v>225854.4</v>
      </c>
      <c r="E1112" s="1">
        <v>0</v>
      </c>
      <c r="F1112" s="1">
        <v>0</v>
      </c>
      <c r="G1112" s="2">
        <f t="shared" si="22"/>
        <v>87405.652799999996</v>
      </c>
      <c r="H1112" s="2">
        <f t="shared" si="23"/>
        <v>0.79999999998835847</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225854.4</v>
      </c>
      <c r="D1113" s="1">
        <f>BILANCA!E135</f>
        <v>225854.4</v>
      </c>
      <c r="E1113" s="1">
        <v>0</v>
      </c>
      <c r="F1113" s="1">
        <v>0</v>
      </c>
      <c r="G1113" s="2">
        <f t="shared" si="22"/>
        <v>88083.216</v>
      </c>
      <c r="H1113" s="2">
        <f t="shared" si="23"/>
        <v>0.79999999998835847</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225854.4</v>
      </c>
      <c r="D1117" s="1">
        <f>BILANCA!E139</f>
        <v>225854.4</v>
      </c>
      <c r="E1117" s="1">
        <v>0</v>
      </c>
      <c r="F1117" s="1">
        <v>0</v>
      </c>
      <c r="G1117" s="2">
        <f t="shared" si="22"/>
        <v>90793.468800000002</v>
      </c>
      <c r="H1117" s="2">
        <f t="shared" si="23"/>
        <v>0.79999999998835847</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19451.340000000004</v>
      </c>
      <c r="D1124" s="1">
        <f>BILANCA!E146</f>
        <v>18292.800000000003</v>
      </c>
      <c r="E1124" s="1">
        <v>0</v>
      </c>
      <c r="F1124" s="1">
        <v>0</v>
      </c>
      <c r="G1124" s="2">
        <f t="shared" si="22"/>
        <v>7901.2085400000014</v>
      </c>
      <c r="H1124" s="2">
        <f t="shared" si="23"/>
        <v>0.54000000000087311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7562.51</v>
      </c>
      <c r="D1125" s="1">
        <f>BILANCA!E147</f>
        <v>6235.2</v>
      </c>
      <c r="E1125" s="1">
        <v>0</v>
      </c>
      <c r="F1125" s="1">
        <v>0</v>
      </c>
      <c r="G1125" s="2">
        <f t="shared" si="22"/>
        <v>2844.6732199999997</v>
      </c>
      <c r="H1125" s="2">
        <f t="shared" si="23"/>
        <v>0.68999999999959982</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384.9</v>
      </c>
      <c r="D1127" s="1">
        <f>BILANCA!E149</f>
        <v>429.73</v>
      </c>
      <c r="E1127" s="1">
        <v>0</v>
      </c>
      <c r="F1127" s="1">
        <v>0</v>
      </c>
      <c r="G1127" s="2">
        <f t="shared" si="22"/>
        <v>179.18783999999999</v>
      </c>
      <c r="H1127" s="2">
        <f t="shared" si="23"/>
        <v>0.37000000000000455</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384.9</v>
      </c>
      <c r="D1133" s="1">
        <f>BILANCA!E155</f>
        <v>429.73</v>
      </c>
      <c r="E1133" s="1">
        <v>0</v>
      </c>
      <c r="F1133" s="1">
        <v>0</v>
      </c>
      <c r="G1133" s="2">
        <f t="shared" si="22"/>
        <v>186.654</v>
      </c>
      <c r="H1133" s="2">
        <f t="shared" si="23"/>
        <v>0.37000000000000455</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4244.1099999999997</v>
      </c>
      <c r="D1136" s="1">
        <f>BILANCA!E158</f>
        <v>2820.33</v>
      </c>
      <c r="E1136" s="1">
        <v>0</v>
      </c>
      <c r="F1136" s="1">
        <v>0</v>
      </c>
      <c r="G1136" s="2">
        <f t="shared" si="22"/>
        <v>1512.3698099999999</v>
      </c>
      <c r="H1136" s="2">
        <f t="shared" si="23"/>
        <v>0.43999999999959982</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41017.82</v>
      </c>
      <c r="D1137" s="1">
        <f>BILANCA!E159</f>
        <v>24742.13</v>
      </c>
      <c r="E1137" s="1">
        <v>0</v>
      </c>
      <c r="F1137" s="1">
        <v>0</v>
      </c>
      <c r="G1137" s="2">
        <f t="shared" si="22"/>
        <v>13937.320319999999</v>
      </c>
      <c r="H1137" s="2">
        <f t="shared" si="23"/>
        <v>0.31000000000130967</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146</v>
      </c>
      <c r="D1138" s="1">
        <f>BILANCA!E160</f>
        <v>437.97</v>
      </c>
      <c r="E1138" s="1">
        <v>0</v>
      </c>
      <c r="F1138" s="1">
        <v>0</v>
      </c>
      <c r="G1138" s="2">
        <f t="shared" si="22"/>
        <v>158.4007</v>
      </c>
      <c r="H1138" s="2">
        <f t="shared" si="23"/>
        <v>2.9999999999972715E-2</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1114.8699999999999</v>
      </c>
      <c r="D1140" s="1">
        <f>BILANCA!E162</f>
        <v>627.44000000000005</v>
      </c>
      <c r="E1140" s="1">
        <v>0</v>
      </c>
      <c r="F1140" s="1">
        <v>0</v>
      </c>
      <c r="G1140" s="2">
        <f t="shared" si="22"/>
        <v>372.05074999999999</v>
      </c>
      <c r="H1140" s="2">
        <f t="shared" si="23"/>
        <v>0.57000000000016371</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35018.870000000003</v>
      </c>
      <c r="D1141" s="1">
        <f>BILANCA!E163</f>
        <v>17000</v>
      </c>
      <c r="E1141" s="1">
        <v>0</v>
      </c>
      <c r="F1141" s="1">
        <v>0</v>
      </c>
      <c r="G1141" s="2">
        <f t="shared" si="22"/>
        <v>10904.981460000001</v>
      </c>
      <c r="H1141" s="2">
        <f t="shared" si="23"/>
        <v>0.12999999999738066</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2177.11</v>
      </c>
      <c r="D1148" s="1">
        <f>BILANCA!E170</f>
        <v>1618.71</v>
      </c>
      <c r="E1148" s="1">
        <v>0</v>
      </c>
      <c r="F1148" s="1">
        <v>0</v>
      </c>
      <c r="G1148" s="2">
        <f t="shared" si="22"/>
        <v>893.39745000000005</v>
      </c>
      <c r="H1148" s="2">
        <f t="shared" si="23"/>
        <v>0.40000000000009095</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2177.11</v>
      </c>
      <c r="D1149" s="1">
        <f>BILANCA!E171</f>
        <v>1618.71</v>
      </c>
      <c r="E1149" s="1">
        <v>0</v>
      </c>
      <c r="F1149" s="1">
        <v>0</v>
      </c>
      <c r="G1149" s="2">
        <f t="shared" si="22"/>
        <v>898.81198000000018</v>
      </c>
      <c r="H1149" s="2">
        <f t="shared" si="23"/>
        <v>0.40000000000009095</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5290267.700000002</v>
      </c>
      <c r="D1152" s="1">
        <f>BILANCA!E175</f>
        <v>6658691.1400000006</v>
      </c>
      <c r="E1152" s="1">
        <v>0</v>
      </c>
      <c r="F1152" s="1">
        <v>0</v>
      </c>
      <c r="G1152" s="2">
        <f t="shared" si="22"/>
        <v>3144692.8466200009</v>
      </c>
      <c r="H1152" s="2">
        <f t="shared" si="23"/>
        <v>0.43999999854713678</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258802.44</v>
      </c>
      <c r="D1153" s="1">
        <f>BILANCA!E176</f>
        <v>241619.61</v>
      </c>
      <c r="E1153" s="1">
        <v>0</v>
      </c>
      <c r="F1153" s="1">
        <v>0</v>
      </c>
      <c r="G1153" s="2">
        <f t="shared" si="22"/>
        <v>126147.0822</v>
      </c>
      <c r="H1153" s="2">
        <f t="shared" si="23"/>
        <v>0.83000000001629815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40839.26</v>
      </c>
      <c r="D1154" s="1">
        <f>BILANCA!E177</f>
        <v>51175.86</v>
      </c>
      <c r="E1154" s="1">
        <v>0</v>
      </c>
      <c r="F1154" s="1">
        <v>0</v>
      </c>
      <c r="G1154" s="2">
        <f t="shared" si="22"/>
        <v>24485.657580000003</v>
      </c>
      <c r="H1154" s="2">
        <f t="shared" si="23"/>
        <v>0.40000000000145519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16101.95</v>
      </c>
      <c r="D1155" s="1">
        <f>BILANCA!E178</f>
        <v>23079.54</v>
      </c>
      <c r="E1155" s="1">
        <v>0</v>
      </c>
      <c r="F1155" s="1">
        <v>0</v>
      </c>
      <c r="G1155" s="2">
        <f t="shared" si="22"/>
        <v>10708.89716</v>
      </c>
      <c r="H1155" s="2">
        <f t="shared" si="23"/>
        <v>0.50999999999839929</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19928.830000000002</v>
      </c>
      <c r="D1156" s="1">
        <f>BILANCA!E179</f>
        <v>23150.45</v>
      </c>
      <c r="E1156" s="1">
        <v>0</v>
      </c>
      <c r="F1156" s="1">
        <v>0</v>
      </c>
      <c r="G1156" s="2">
        <f t="shared" si="22"/>
        <v>11457.74329</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961.43000000000006</v>
      </c>
      <c r="D1157" s="1">
        <f>BILANCA!E180</f>
        <v>771.35</v>
      </c>
      <c r="E1157" s="1">
        <v>0</v>
      </c>
      <c r="F1157" s="1">
        <v>0</v>
      </c>
      <c r="G1157" s="2">
        <f t="shared" si="22"/>
        <v>435.71861999999999</v>
      </c>
      <c r="H1157" s="2">
        <f t="shared" si="23"/>
        <v>0.7800000000000864</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697.71</v>
      </c>
      <c r="D1159" s="1">
        <f>BILANCA!E182</f>
        <v>478.8</v>
      </c>
      <c r="E1159" s="1">
        <v>0</v>
      </c>
      <c r="F1159" s="1">
        <v>0</v>
      </c>
      <c r="G1159" s="2">
        <f t="shared" si="22"/>
        <v>291.33456000000001</v>
      </c>
      <c r="H1159" s="2">
        <f t="shared" si="23"/>
        <v>0.48999999999995225</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263.72000000000003</v>
      </c>
      <c r="D1160" s="1">
        <f>BILANCA!E183</f>
        <v>292.55</v>
      </c>
      <c r="E1160" s="1">
        <v>0</v>
      </c>
      <c r="F1160" s="1">
        <v>0</v>
      </c>
      <c r="G1160" s="2">
        <f t="shared" si="22"/>
        <v>150.24114</v>
      </c>
      <c r="H1160" s="2">
        <f t="shared" si="23"/>
        <v>0.72999999999996135</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46.58</v>
      </c>
      <c r="D1161" s="1">
        <f>BILANCA!E184</f>
        <v>291.51</v>
      </c>
      <c r="E1161" s="1">
        <v>0</v>
      </c>
      <c r="F1161" s="1">
        <v>0</v>
      </c>
      <c r="G1161" s="2">
        <f t="shared" si="22"/>
        <v>112.0688</v>
      </c>
      <c r="H1161" s="2">
        <f t="shared" si="23"/>
        <v>0.9100000000000108</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3800.47</v>
      </c>
      <c r="D1163" s="1">
        <f>BILANCA!E186</f>
        <v>3883.01</v>
      </c>
      <c r="E1163" s="1">
        <v>0</v>
      </c>
      <c r="F1163" s="1">
        <v>0</v>
      </c>
      <c r="G1163" s="2">
        <f t="shared" si="22"/>
        <v>2081.9682000000003</v>
      </c>
      <c r="H1163" s="2">
        <f t="shared" si="23"/>
        <v>0.48000000000001819</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9877.5</v>
      </c>
      <c r="E1166" s="1">
        <v>0</v>
      </c>
      <c r="F1166" s="1">
        <v>0</v>
      </c>
      <c r="G1166" s="2">
        <f t="shared" si="22"/>
        <v>3615.165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217963.18</v>
      </c>
      <c r="D1183" s="1">
        <f>BILANCA!E206</f>
        <v>180566.25</v>
      </c>
      <c r="E1183" s="1">
        <v>0</v>
      </c>
      <c r="F1183" s="1">
        <v>0</v>
      </c>
      <c r="G1183" s="2">
        <f t="shared" si="22"/>
        <v>115819.136</v>
      </c>
      <c r="H1183" s="2">
        <f t="shared" si="23"/>
        <v>0.42999999999301508</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217963.18</v>
      </c>
      <c r="D1184" s="1">
        <f>BILANCA!E207</f>
        <v>180566.25</v>
      </c>
      <c r="E1184" s="1">
        <v>0</v>
      </c>
      <c r="F1184" s="1">
        <v>0</v>
      </c>
      <c r="G1184" s="2">
        <f t="shared" si="22"/>
        <v>116398.23168000001</v>
      </c>
      <c r="H1184" s="2">
        <f t="shared" si="23"/>
        <v>0.42999999999301508</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201202.29</v>
      </c>
      <c r="D1189" s="1">
        <f>BILANCA!E212</f>
        <v>180566.25</v>
      </c>
      <c r="E1189" s="1">
        <v>0</v>
      </c>
      <c r="F1189" s="1">
        <v>0</v>
      </c>
      <c r="G1189" s="2">
        <f t="shared" si="22"/>
        <v>115840.96674</v>
      </c>
      <c r="H1189" s="2">
        <f t="shared" si="23"/>
        <v>0.54000000000814907</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16760.89</v>
      </c>
      <c r="D1194" s="1">
        <f>BILANCA!E217</f>
        <v>0</v>
      </c>
      <c r="E1194" s="1">
        <v>0</v>
      </c>
      <c r="F1194" s="1">
        <v>0</v>
      </c>
      <c r="G1194" s="2">
        <f t="shared" si="22"/>
        <v>3536.5477899999996</v>
      </c>
      <c r="H1194" s="2">
        <f t="shared" si="23"/>
        <v>0.11000000000058208</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5031465.2600000016</v>
      </c>
      <c r="D1214" s="1">
        <f>BILANCA!E237</f>
        <v>6417071.5300000003</v>
      </c>
      <c r="E1214" s="1">
        <v>0</v>
      </c>
      <c r="F1214" s="1">
        <v>0</v>
      </c>
      <c r="G1214" s="2">
        <f t="shared" si="22"/>
        <v>4126955.5219200002</v>
      </c>
      <c r="H1214" s="2">
        <f t="shared" si="23"/>
        <v>0.73000000137835741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4867760.1000000006</v>
      </c>
      <c r="D1215" s="1">
        <f>BILANCA!E238</f>
        <v>6108500.9299999997</v>
      </c>
      <c r="E1215" s="1">
        <v>0</v>
      </c>
      <c r="F1215" s="1">
        <v>0</v>
      </c>
      <c r="G1215" s="2">
        <f t="shared" si="22"/>
        <v>3963664.7747200001</v>
      </c>
      <c r="H1215" s="2">
        <f t="shared" si="23"/>
        <v>0.17000000085681677</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7149888.1900000004</v>
      </c>
      <c r="D1216" s="1">
        <f>BILANCA!E239</f>
        <v>8481207.1799999997</v>
      </c>
      <c r="E1216" s="1">
        <v>0</v>
      </c>
      <c r="F1216" s="1">
        <v>0</v>
      </c>
      <c r="G1216" s="2">
        <f t="shared" si="22"/>
        <v>5618166.4941500006</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6924033.79</v>
      </c>
      <c r="D1217" s="1">
        <f>BILANCA!E240</f>
        <v>8255352.7800000003</v>
      </c>
      <c r="E1217" s="1">
        <v>0</v>
      </c>
      <c r="F1217" s="1">
        <v>0</v>
      </c>
      <c r="G1217" s="2">
        <f t="shared" si="22"/>
        <v>5483729.0079000005</v>
      </c>
      <c r="H1217" s="2">
        <f t="shared" si="2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225854.4</v>
      </c>
      <c r="D1218" s="1">
        <f>BILANCA!E241</f>
        <v>225854.4</v>
      </c>
      <c r="E1218" s="1">
        <v>0</v>
      </c>
      <c r="F1218" s="1">
        <v>0</v>
      </c>
      <c r="G1218" s="2">
        <f t="shared" si="22"/>
        <v>159227.35199999998</v>
      </c>
      <c r="H1218" s="2">
        <f t="shared" si="23"/>
        <v>0.79999999998835847</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2282128.09</v>
      </c>
      <c r="D1219" s="1">
        <f>BILANCA!E242</f>
        <v>2372706.25</v>
      </c>
      <c r="E1219" s="1">
        <v>0</v>
      </c>
      <c r="F1219" s="1">
        <v>0</v>
      </c>
      <c r="G1219" s="2">
        <f t="shared" si="22"/>
        <v>1658499.5792399999</v>
      </c>
      <c r="H1219" s="2">
        <f t="shared" si="23"/>
        <v>0.33999999985098839</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2282128.09</v>
      </c>
      <c r="D1220" s="1">
        <f>BILANCA!E243</f>
        <v>2372706.25</v>
      </c>
      <c r="E1220" s="1">
        <v>0</v>
      </c>
      <c r="F1220" s="1">
        <v>0</v>
      </c>
      <c r="G1220" s="2">
        <f t="shared" si="22"/>
        <v>1665527.1198299997</v>
      </c>
      <c r="H1220" s="2">
        <f t="shared" si="23"/>
        <v>0.33999999985098839</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144253.84000000078</v>
      </c>
      <c r="D1222" s="1">
        <f>BILANCA!E245</f>
        <v>290277.81000000052</v>
      </c>
      <c r="E1222" s="1">
        <v>0</v>
      </c>
      <c r="F1222" s="1">
        <v>0</v>
      </c>
      <c r="G1222" s="2">
        <f t="shared" si="22"/>
        <v>173229.46094000043</v>
      </c>
      <c r="H1222" s="2">
        <f t="shared" si="23"/>
        <v>0.3499999986961484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5071415.4000000004</v>
      </c>
      <c r="D1223" s="1">
        <f>BILANCA!E246</f>
        <v>6673933.8300000001</v>
      </c>
      <c r="E1223" s="1">
        <v>0</v>
      </c>
      <c r="F1223" s="1">
        <v>0</v>
      </c>
      <c r="G1223" s="2">
        <f t="shared" si="22"/>
        <v>4420627.9343999997</v>
      </c>
      <c r="H1223" s="2">
        <f t="shared" si="23"/>
        <v>0.57000000029802322</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4891550.8600000003</v>
      </c>
      <c r="D1224" s="1">
        <f>BILANCA!E247</f>
        <v>6531466.2199999997</v>
      </c>
      <c r="E1224" s="1">
        <v>0</v>
      </c>
      <c r="F1224" s="1">
        <v>0</v>
      </c>
      <c r="G1224" s="2">
        <f t="shared" si="22"/>
        <v>4327030.4753</v>
      </c>
      <c r="H1224" s="2">
        <f t="shared" si="23"/>
        <v>0.35999999940395355</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179864.54</v>
      </c>
      <c r="D1226" s="1">
        <f>BILANCA!E249</f>
        <v>142467.60999999999</v>
      </c>
      <c r="E1226" s="1">
        <v>0</v>
      </c>
      <c r="F1226" s="1">
        <v>0</v>
      </c>
      <c r="G1226" s="2">
        <f t="shared" si="22"/>
        <v>112946.34168</v>
      </c>
      <c r="H1226" s="2">
        <f t="shared" si="23"/>
        <v>0.85000000000582077</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4927161.5599999996</v>
      </c>
      <c r="D1227" s="1">
        <f>BILANCA!E250</f>
        <v>6383656.0199999996</v>
      </c>
      <c r="E1227" s="1">
        <v>0</v>
      </c>
      <c r="F1227" s="1">
        <v>0</v>
      </c>
      <c r="G1227" s="2">
        <f t="shared" si="22"/>
        <v>4317451.5583999995</v>
      </c>
      <c r="H1227" s="2">
        <f t="shared" si="23"/>
        <v>0.4599999999627471</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4927161.5599999996</v>
      </c>
      <c r="D1229" s="1">
        <f>BILANCA!E252</f>
        <v>6383656.0199999996</v>
      </c>
      <c r="E1229" s="1">
        <v>0</v>
      </c>
      <c r="F1229" s="1">
        <v>0</v>
      </c>
      <c r="G1229" s="2">
        <f t="shared" si="22"/>
        <v>4352840.5055999998</v>
      </c>
      <c r="H1229" s="2">
        <f t="shared" si="23"/>
        <v>0.4599999999627471</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19451.32</v>
      </c>
      <c r="D1232" s="1">
        <f>BILANCA!E255</f>
        <v>18292.79</v>
      </c>
      <c r="E1232" s="1">
        <v>0</v>
      </c>
      <c r="F1232" s="1">
        <v>0</v>
      </c>
      <c r="G1232" s="2">
        <f t="shared" si="22"/>
        <v>13953.188099999999</v>
      </c>
      <c r="H1232" s="2">
        <f t="shared" si="23"/>
        <v>0.52999999999883585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2625475.2200000002</v>
      </c>
      <c r="D1236" s="1">
        <f>BILANCA!E259</f>
        <v>2619953.98</v>
      </c>
      <c r="E1236" s="1">
        <v>0</v>
      </c>
      <c r="F1236" s="1">
        <v>0</v>
      </c>
      <c r="G1236" s="2">
        <f t="shared" si="22"/>
        <v>1989941.9445400001</v>
      </c>
      <c r="H1236" s="2">
        <f t="shared" si="23"/>
        <v>0.24000000022351742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2625475.2200000002</v>
      </c>
      <c r="D1237" s="1">
        <f>BILANCA!E260</f>
        <v>2619953.98</v>
      </c>
      <c r="E1237" s="1">
        <v>0</v>
      </c>
      <c r="F1237" s="1">
        <v>0</v>
      </c>
      <c r="G1237" s="2">
        <f t="shared" si="22"/>
        <v>1997807.3277199999</v>
      </c>
      <c r="H1237" s="2">
        <f t="shared" si="23"/>
        <v>0.24000000022351742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9106.8799999999992</v>
      </c>
      <c r="D1240" s="1">
        <f>BILANCA!E264</f>
        <v>7554.76</v>
      </c>
      <c r="E1240" s="1">
        <v>0</v>
      </c>
      <c r="F1240" s="1">
        <v>0</v>
      </c>
      <c r="G1240" s="2">
        <f t="shared" si="22"/>
        <v>6223.6148000000003</v>
      </c>
      <c r="H1240" s="2">
        <f t="shared" si="23"/>
        <v>0.36000000000058208</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45363.33</v>
      </c>
      <c r="D1241" s="1">
        <f>BILANCA!E265</f>
        <v>27738.04</v>
      </c>
      <c r="E1241" s="1">
        <v>0</v>
      </c>
      <c r="F1241" s="1">
        <v>0</v>
      </c>
      <c r="G1241" s="2">
        <f t="shared" si="22"/>
        <v>26016.567780000005</v>
      </c>
      <c r="H1241" s="2">
        <f t="shared" si="23"/>
        <v>0.37000000000261934</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57.95</v>
      </c>
      <c r="D1244" s="1">
        <f>BILANCA!E268</f>
        <v>40.520000000000003</v>
      </c>
      <c r="E1244" s="1">
        <v>0</v>
      </c>
      <c r="F1244" s="1">
        <v>0</v>
      </c>
      <c r="G1244" s="2">
        <f t="shared" si="24"/>
        <v>36.276390000000006</v>
      </c>
      <c r="H1244" s="2">
        <f t="shared" si="23"/>
        <v>0.52999999999999403</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40839.26</v>
      </c>
      <c r="D1264" s="1">
        <f>BILANCA!E288</f>
        <v>51175.86</v>
      </c>
      <c r="E1264" s="1">
        <v>0</v>
      </c>
      <c r="F1264" s="1">
        <v>0</v>
      </c>
      <c r="G1264" s="2">
        <f t="shared" si="24"/>
        <v>40236.665380000006</v>
      </c>
      <c r="H1264" s="2">
        <f t="shared" si="23"/>
        <v>0.40000000000145519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9877.5</v>
      </c>
      <c r="E1266" s="1">
        <v>0</v>
      </c>
      <c r="F1266" s="1">
        <v>0</v>
      </c>
      <c r="G1266" s="2">
        <f t="shared" si="24"/>
        <v>5590.6649999999991</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217963.18</v>
      </c>
      <c r="D1270" s="1">
        <f>BILANCA!E294</f>
        <v>180566.25</v>
      </c>
      <c r="E1270" s="1">
        <v>0</v>
      </c>
      <c r="F1270" s="1">
        <v>0</v>
      </c>
      <c r="G1270" s="2">
        <f t="shared" si="24"/>
        <v>166200.46015999999</v>
      </c>
      <c r="H1270" s="2">
        <f t="shared" si="23"/>
        <v>0.42999999999301508</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89849.2</v>
      </c>
      <c r="D1299" s="6">
        <f>'RAS-funkcijski'!E5</f>
        <v>210489.05999999997</v>
      </c>
      <c r="E1299" s="6">
        <v>0</v>
      </c>
      <c r="F1299" s="6">
        <v>0</v>
      </c>
      <c r="G1299" s="7">
        <f t="shared" si="24"/>
        <v>510.82731999999993</v>
      </c>
      <c r="H1299" s="7">
        <f t="shared" si="23"/>
        <v>0.25999999996565748</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85520.95</v>
      </c>
      <c r="D1300" s="1">
        <f>'RAS-funkcijski'!E6</f>
        <v>166675.16999999998</v>
      </c>
      <c r="E1300" s="1">
        <v>0</v>
      </c>
      <c r="F1300" s="1">
        <v>0</v>
      </c>
      <c r="G1300" s="2">
        <f t="shared" si="24"/>
        <v>837.74257999999986</v>
      </c>
      <c r="H1300" s="2">
        <f t="shared" si="23"/>
        <v>0.21999999998661224</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83131.94</v>
      </c>
      <c r="D1301" s="1">
        <f>'RAS-funkcijski'!E7</f>
        <v>119925.97</v>
      </c>
      <c r="E1301" s="1">
        <v>0</v>
      </c>
      <c r="F1301" s="1">
        <v>0</v>
      </c>
      <c r="G1301" s="2">
        <f t="shared" si="24"/>
        <v>968.95164</v>
      </c>
      <c r="H1301" s="2">
        <f t="shared" si="23"/>
        <v>8.999999999650754E-2</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2389.0100000000002</v>
      </c>
      <c r="D1302" s="1">
        <f>'RAS-funkcijski'!E8</f>
        <v>46749.2</v>
      </c>
      <c r="E1302" s="1">
        <v>0</v>
      </c>
      <c r="F1302" s="1">
        <v>0</v>
      </c>
      <c r="G1302" s="2">
        <f t="shared" si="24"/>
        <v>383.54963999999995</v>
      </c>
      <c r="H1302" s="2">
        <f t="shared" si="23"/>
        <v>0.2099999999973079</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213.84</v>
      </c>
      <c r="D1307" s="1">
        <f>'RAS-funkcijski'!E13</f>
        <v>1238.1099999999999</v>
      </c>
      <c r="E1307" s="1">
        <v>0</v>
      </c>
      <c r="F1307" s="1">
        <v>0</v>
      </c>
      <c r="G1307" s="2">
        <f t="shared" si="24"/>
        <v>24.210539999999995</v>
      </c>
      <c r="H1307" s="2">
        <f t="shared" si="23"/>
        <v>0.26999999999989654</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213.84</v>
      </c>
      <c r="D1308" s="1">
        <f>'RAS-funkcijski'!E14</f>
        <v>1238.1099999999999</v>
      </c>
      <c r="E1308" s="1">
        <v>0</v>
      </c>
      <c r="F1308" s="1">
        <v>0</v>
      </c>
      <c r="G1308" s="2">
        <f t="shared" si="24"/>
        <v>26.900600000000001</v>
      </c>
      <c r="H1308" s="2">
        <f t="shared" si="23"/>
        <v>0.26999999999989654</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4114.41</v>
      </c>
      <c r="D1312" s="1">
        <f>'RAS-funkcijski'!E18</f>
        <v>42575.78</v>
      </c>
      <c r="E1312" s="1">
        <v>0</v>
      </c>
      <c r="F1312" s="1">
        <v>0</v>
      </c>
      <c r="G1312" s="2">
        <f t="shared" si="24"/>
        <v>1249.7235800000001</v>
      </c>
      <c r="H1312" s="2">
        <f t="shared" si="23"/>
        <v>0.63000000000101863</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690.16</v>
      </c>
      <c r="D1316" s="1">
        <f>'RAS-funkcijski'!E22</f>
        <v>0</v>
      </c>
      <c r="E1316" s="1">
        <v>0</v>
      </c>
      <c r="F1316" s="1">
        <v>0</v>
      </c>
      <c r="G1316" s="2">
        <f t="shared" si="24"/>
        <v>12.422879999999999</v>
      </c>
      <c r="H1316" s="2">
        <f t="shared" si="23"/>
        <v>0.15999999999996817</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690.16</v>
      </c>
      <c r="D1318" s="1">
        <f>'RAS-funkcijski'!E24</f>
        <v>0</v>
      </c>
      <c r="E1318" s="1">
        <v>0</v>
      </c>
      <c r="F1318" s="1">
        <v>0</v>
      </c>
      <c r="G1318" s="2">
        <f t="shared" si="24"/>
        <v>13.8032</v>
      </c>
      <c r="H1318" s="2">
        <f t="shared" si="23"/>
        <v>0.15999999999996817</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27786.850000000002</v>
      </c>
      <c r="D1322" s="1">
        <f>'RAS-funkcijski'!E28</f>
        <v>16304.45</v>
      </c>
      <c r="E1322" s="1">
        <v>0</v>
      </c>
      <c r="F1322" s="1">
        <v>0</v>
      </c>
      <c r="G1322" s="2">
        <f t="shared" si="24"/>
        <v>1449.498</v>
      </c>
      <c r="H1322" s="2">
        <f t="shared" si="23"/>
        <v>0.59999999999854481</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27521.4</v>
      </c>
      <c r="D1324" s="1">
        <f>'RAS-funkcijski'!E30</f>
        <v>16039</v>
      </c>
      <c r="E1324" s="1">
        <v>0</v>
      </c>
      <c r="F1324" s="1">
        <v>0</v>
      </c>
      <c r="G1324" s="2">
        <f t="shared" si="24"/>
        <v>1549.5844</v>
      </c>
      <c r="H1324" s="2">
        <f t="shared" si="23"/>
        <v>0.40000000000145519</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265.45</v>
      </c>
      <c r="D1328" s="1">
        <f>'RAS-funkcijski'!E34</f>
        <v>265.45</v>
      </c>
      <c r="E1328" s="1">
        <v>0</v>
      </c>
      <c r="F1328" s="1">
        <v>0</v>
      </c>
      <c r="G1328" s="2">
        <f t="shared" si="24"/>
        <v>23.890499999999999</v>
      </c>
      <c r="H1328" s="2">
        <f t="shared" si="23"/>
        <v>0.89999999999997726</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238672.6</v>
      </c>
      <c r="D1329" s="1">
        <f>'RAS-funkcijski'!E35</f>
        <v>1535066.16</v>
      </c>
      <c r="E1329" s="1">
        <v>0</v>
      </c>
      <c r="F1329" s="1">
        <v>0</v>
      </c>
      <c r="G1329" s="2">
        <f t="shared" si="24"/>
        <v>102572.95252000001</v>
      </c>
      <c r="H1329" s="2">
        <f t="shared" si="23"/>
        <v>0.5599999999103602</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66173.41</v>
      </c>
      <c r="D1330" s="1">
        <f>'RAS-funkcijski'!E36</f>
        <v>114592.48999999999</v>
      </c>
      <c r="E1330" s="1">
        <v>0</v>
      </c>
      <c r="F1330" s="1">
        <v>0</v>
      </c>
      <c r="G1330" s="2">
        <f t="shared" si="24"/>
        <v>9451.4684799999995</v>
      </c>
      <c r="H1330" s="2">
        <f t="shared" si="23"/>
        <v>0.89999999999417923</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34433.17</v>
      </c>
      <c r="D1331" s="1">
        <f>'RAS-funkcijski'!E37</f>
        <v>38869.760000000002</v>
      </c>
      <c r="E1331" s="1">
        <v>0</v>
      </c>
      <c r="F1331" s="1">
        <v>0</v>
      </c>
      <c r="G1331" s="2">
        <f t="shared" si="24"/>
        <v>3701.69877</v>
      </c>
      <c r="H1331" s="2">
        <f t="shared" si="23"/>
        <v>0.4099999999962165</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31740.240000000002</v>
      </c>
      <c r="D1332" s="1">
        <f>'RAS-funkcijski'!E38</f>
        <v>75722.73</v>
      </c>
      <c r="E1332" s="1">
        <v>0</v>
      </c>
      <c r="F1332" s="1">
        <v>0</v>
      </c>
      <c r="G1332" s="2">
        <f t="shared" si="24"/>
        <v>6228.3137999999999</v>
      </c>
      <c r="H1332" s="2">
        <f t="shared" si="23"/>
        <v>0.51000000000567525</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2369.1</v>
      </c>
      <c r="D1333" s="1">
        <f>'RAS-funkcijski'!E39</f>
        <v>3186.54</v>
      </c>
      <c r="E1333" s="1">
        <v>0</v>
      </c>
      <c r="F1333" s="1">
        <v>0</v>
      </c>
      <c r="G1333" s="2">
        <f t="shared" si="24"/>
        <v>305.97630000000004</v>
      </c>
      <c r="H1333" s="2">
        <f t="shared" si="23"/>
        <v>0.55999999999994543</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2369.1</v>
      </c>
      <c r="D1334" s="1">
        <f>'RAS-funkcijski'!E40</f>
        <v>3186.54</v>
      </c>
      <c r="E1334" s="1">
        <v>0</v>
      </c>
      <c r="F1334" s="1">
        <v>0</v>
      </c>
      <c r="G1334" s="2">
        <f t="shared" si="24"/>
        <v>314.71847999999994</v>
      </c>
      <c r="H1334" s="2">
        <f t="shared" si="23"/>
        <v>0.55999999999994543</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10550.99</v>
      </c>
      <c r="D1337" s="1">
        <f>'RAS-funkcijski'!E43</f>
        <v>3536.1099999999997</v>
      </c>
      <c r="E1337" s="1">
        <v>0</v>
      </c>
      <c r="F1337" s="1">
        <v>0</v>
      </c>
      <c r="G1337" s="2">
        <f t="shared" si="24"/>
        <v>687.30519000000004</v>
      </c>
      <c r="H1337" s="2">
        <f t="shared" si="23"/>
        <v>0.11999999999989086</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9404.14</v>
      </c>
      <c r="D1339" s="1">
        <f>'RAS-funkcijski'!E45</f>
        <v>3500.74</v>
      </c>
      <c r="E1339" s="1">
        <v>0</v>
      </c>
      <c r="F1339" s="1">
        <v>0</v>
      </c>
      <c r="G1339" s="2">
        <f t="shared" si="24"/>
        <v>672.63041999999996</v>
      </c>
      <c r="H1339" s="2">
        <f t="shared" si="27"/>
        <v>0.3999999999996362</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1146.8499999999999</v>
      </c>
      <c r="D1342" s="1">
        <f>'RAS-funkcijski'!E48</f>
        <v>35.369999999999997</v>
      </c>
      <c r="E1342" s="1">
        <v>0</v>
      </c>
      <c r="F1342" s="1">
        <v>0</v>
      </c>
      <c r="G1342" s="2">
        <f t="shared" si="24"/>
        <v>53.573959999999992</v>
      </c>
      <c r="H1342" s="2">
        <f t="shared" si="27"/>
        <v>0.52000000000008839</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137929.71</v>
      </c>
      <c r="D1348" s="1">
        <f>'RAS-funkcijski'!E54</f>
        <v>1382239.06</v>
      </c>
      <c r="E1348" s="1">
        <v>0</v>
      </c>
      <c r="F1348" s="1">
        <v>0</v>
      </c>
      <c r="G1348" s="2">
        <f t="shared" si="24"/>
        <v>145120.39150000003</v>
      </c>
      <c r="H1348" s="2">
        <f t="shared" si="27"/>
        <v>0.35000000006402843</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137929.71</v>
      </c>
      <c r="D1349" s="1">
        <f>'RAS-funkcijski'!E55</f>
        <v>1382239.06</v>
      </c>
      <c r="E1349" s="1">
        <v>0</v>
      </c>
      <c r="F1349" s="1">
        <v>0</v>
      </c>
      <c r="G1349" s="2">
        <f t="shared" si="24"/>
        <v>148022.79933000001</v>
      </c>
      <c r="H1349" s="2">
        <f t="shared" si="27"/>
        <v>0.35000000006402843</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8872.02</v>
      </c>
      <c r="D1354" s="1">
        <f>'RAS-funkcijski'!E60</f>
        <v>6973.63</v>
      </c>
      <c r="E1354" s="1">
        <v>0</v>
      </c>
      <c r="F1354" s="1">
        <v>0</v>
      </c>
      <c r="G1354" s="2">
        <f t="shared" si="24"/>
        <v>1277.87968</v>
      </c>
      <c r="H1354" s="2">
        <f t="shared" si="27"/>
        <v>0.39000000000032742</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12777.37</v>
      </c>
      <c r="D1368" s="1">
        <f>'RAS-funkcijski'!E74</f>
        <v>24538.33</v>
      </c>
      <c r="E1368" s="1">
        <v>0</v>
      </c>
      <c r="F1368" s="1">
        <v>0</v>
      </c>
      <c r="G1368" s="2">
        <f t="shared" si="24"/>
        <v>4329.7821000000004</v>
      </c>
      <c r="H1368" s="2">
        <f t="shared" si="27"/>
        <v>0.70000000000254659</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10720.48</v>
      </c>
      <c r="D1369" s="1">
        <f>'RAS-funkcijski'!E75</f>
        <v>12291.720000000001</v>
      </c>
      <c r="E1369" s="1">
        <v>0</v>
      </c>
      <c r="F1369" s="1">
        <v>0</v>
      </c>
      <c r="G1369" s="2">
        <f t="shared" si="24"/>
        <v>2506.5783200000001</v>
      </c>
      <c r="H1369" s="2">
        <f t="shared" si="27"/>
        <v>0.75999999999839929</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7504.15</v>
      </c>
      <c r="D1370" s="1">
        <f>'RAS-funkcijski'!E76</f>
        <v>5230.92</v>
      </c>
      <c r="E1370" s="1">
        <v>0</v>
      </c>
      <c r="F1370" s="1">
        <v>0</v>
      </c>
      <c r="G1370" s="2">
        <f t="shared" si="24"/>
        <v>1293.5512799999999</v>
      </c>
      <c r="H1370" s="2">
        <f t="shared" si="27"/>
        <v>0.22999999999956344</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3216.33</v>
      </c>
      <c r="D1372" s="1">
        <f>'RAS-funkcijski'!E78</f>
        <v>7060.8</v>
      </c>
      <c r="E1372" s="1">
        <v>0</v>
      </c>
      <c r="F1372" s="1">
        <v>0</v>
      </c>
      <c r="G1372" s="2">
        <f t="shared" si="24"/>
        <v>1283.0068199999998</v>
      </c>
      <c r="H1372" s="2">
        <f t="shared" si="27"/>
        <v>0.52999999999974534</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234077.93</v>
      </c>
      <c r="D1376" s="1">
        <f>'RAS-funkcijski'!E82</f>
        <v>99915.07</v>
      </c>
      <c r="E1376" s="1">
        <v>0</v>
      </c>
      <c r="F1376" s="1">
        <v>0</v>
      </c>
      <c r="G1376" s="2">
        <f t="shared" si="24"/>
        <v>33844.829460000001</v>
      </c>
      <c r="H1376" s="2">
        <f t="shared" si="27"/>
        <v>0.14000000001396984</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1750.39</v>
      </c>
      <c r="E1377" s="1">
        <v>0</v>
      </c>
      <c r="F1377" s="1">
        <v>0</v>
      </c>
      <c r="G1377" s="2">
        <f t="shared" si="24"/>
        <v>276.56162</v>
      </c>
      <c r="H1377" s="2">
        <f t="shared" si="27"/>
        <v>0.39000000000010004</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152110.16</v>
      </c>
      <c r="D1378" s="1">
        <f>'RAS-funkcijski'!E84</f>
        <v>58327.16</v>
      </c>
      <c r="E1378" s="1">
        <v>0</v>
      </c>
      <c r="F1378" s="1">
        <v>0</v>
      </c>
      <c r="G1378" s="2">
        <f t="shared" si="24"/>
        <v>21501.1584</v>
      </c>
      <c r="H1378" s="2">
        <f t="shared" si="27"/>
        <v>0.32000000000698492</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15118.8</v>
      </c>
      <c r="D1379" s="1">
        <f>'RAS-funkcijski'!E85</f>
        <v>1103.0899999999999</v>
      </c>
      <c r="E1379" s="1">
        <v>0</v>
      </c>
      <c r="F1379" s="1">
        <v>0</v>
      </c>
      <c r="G1379" s="2">
        <f t="shared" si="24"/>
        <v>1403.3233799999998</v>
      </c>
      <c r="H1379" s="2">
        <f t="shared" si="27"/>
        <v>0.29000000000064574</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48403.27</v>
      </c>
      <c r="D1380" s="1">
        <f>'RAS-funkcijski'!E86</f>
        <v>33194.99</v>
      </c>
      <c r="E1380" s="1">
        <v>0</v>
      </c>
      <c r="F1380" s="1">
        <v>0</v>
      </c>
      <c r="G1380" s="2">
        <f t="shared" si="24"/>
        <v>9413.0465000000004</v>
      </c>
      <c r="H1380" s="2">
        <f t="shared" si="27"/>
        <v>0.27999999999883585</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18445.7</v>
      </c>
      <c r="D1382" s="1">
        <f>'RAS-funkcijski'!E88</f>
        <v>5539.44</v>
      </c>
      <c r="E1382" s="1">
        <v>0</v>
      </c>
      <c r="F1382" s="1">
        <v>0</v>
      </c>
      <c r="G1382" s="2">
        <f t="shared" si="24"/>
        <v>2480.0647200000003</v>
      </c>
      <c r="H1382" s="2">
        <f t="shared" si="27"/>
        <v>0.73999999999887223</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9210.6200000000008</v>
      </c>
      <c r="D1383" s="1">
        <f>'RAS-funkcijski'!E89</f>
        <v>9233.41</v>
      </c>
      <c r="E1383" s="1">
        <v>0</v>
      </c>
      <c r="F1383" s="1">
        <v>0</v>
      </c>
      <c r="G1383" s="2">
        <f t="shared" si="24"/>
        <v>2352.5824000000002</v>
      </c>
      <c r="H1383" s="2">
        <f t="shared" si="27"/>
        <v>0.78999999999905413</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9210.6200000000008</v>
      </c>
      <c r="D1400" s="1">
        <f>'RAS-funkcijski'!E106</f>
        <v>9233.41</v>
      </c>
      <c r="E1400" s="1">
        <v>0</v>
      </c>
      <c r="F1400" s="1">
        <v>0</v>
      </c>
      <c r="G1400" s="2">
        <f t="shared" si="24"/>
        <v>2823.0988799999996</v>
      </c>
      <c r="H1400" s="2">
        <f t="shared" si="27"/>
        <v>0.78999999999905413</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45663.460000000006</v>
      </c>
      <c r="D1401" s="1">
        <f>'RAS-funkcijski'!E107</f>
        <v>28983.16</v>
      </c>
      <c r="E1401" s="1">
        <v>0</v>
      </c>
      <c r="F1401" s="1">
        <v>0</v>
      </c>
      <c r="G1401" s="2">
        <f t="shared" si="24"/>
        <v>10673.867340000001</v>
      </c>
      <c r="H1401" s="2">
        <f t="shared" si="27"/>
        <v>0.62000000000625732</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35835.160000000003</v>
      </c>
      <c r="D1402" s="1">
        <f>'RAS-funkcijski'!E108</f>
        <v>0</v>
      </c>
      <c r="E1402" s="1">
        <v>0</v>
      </c>
      <c r="F1402" s="1">
        <v>0</v>
      </c>
      <c r="G1402" s="2">
        <f t="shared" si="24"/>
        <v>3726.85664</v>
      </c>
      <c r="H1402" s="2">
        <f t="shared" si="27"/>
        <v>0.16000000000349246</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8501.07</v>
      </c>
      <c r="D1403" s="1">
        <f>'RAS-funkcijski'!E109</f>
        <v>28983.16</v>
      </c>
      <c r="E1403" s="1">
        <v>0</v>
      </c>
      <c r="F1403" s="1">
        <v>0</v>
      </c>
      <c r="G1403" s="2">
        <f t="shared" si="24"/>
        <v>6979.0759500000004</v>
      </c>
      <c r="H1403" s="2">
        <f t="shared" si="27"/>
        <v>0.22999999999956344</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1327.23</v>
      </c>
      <c r="D1405" s="1">
        <f>'RAS-funkcijski'!E111</f>
        <v>0</v>
      </c>
      <c r="E1405" s="1">
        <v>0</v>
      </c>
      <c r="F1405" s="1">
        <v>0</v>
      </c>
      <c r="G1405" s="2">
        <f t="shared" si="24"/>
        <v>142.01361</v>
      </c>
      <c r="H1405" s="2">
        <f t="shared" si="27"/>
        <v>0.23000000000001819</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185636.41999999998</v>
      </c>
      <c r="D1408" s="1">
        <f>'RAS-funkcijski'!E114</f>
        <v>236918.39</v>
      </c>
      <c r="E1408" s="1">
        <v>0</v>
      </c>
      <c r="F1408" s="1">
        <v>0</v>
      </c>
      <c r="G1408" s="2">
        <f t="shared" si="24"/>
        <v>72542.051999999996</v>
      </c>
      <c r="H1408" s="2">
        <f t="shared" si="27"/>
        <v>0.80999999999767169</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164708.62</v>
      </c>
      <c r="D1409" s="1">
        <f>'RAS-funkcijski'!E115</f>
        <v>210215.30000000002</v>
      </c>
      <c r="E1409" s="1">
        <v>0</v>
      </c>
      <c r="F1409" s="1">
        <v>0</v>
      </c>
      <c r="G1409" s="2">
        <f t="shared" si="24"/>
        <v>64950.453420000005</v>
      </c>
      <c r="H1409" s="2">
        <f t="shared" si="27"/>
        <v>0.68000000002211891</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156666.19</v>
      </c>
      <c r="D1410" s="1">
        <f>'RAS-funkcijski'!E116</f>
        <v>202196.89</v>
      </c>
      <c r="E1410" s="1">
        <v>0</v>
      </c>
      <c r="F1410" s="1">
        <v>0</v>
      </c>
      <c r="G1410" s="2">
        <f t="shared" si="24"/>
        <v>62838.716639999999</v>
      </c>
      <c r="H1410" s="2">
        <f t="shared" si="27"/>
        <v>0.29999999998835847</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8042.43</v>
      </c>
      <c r="D1411" s="1">
        <f>'RAS-funkcijski'!E117</f>
        <v>8018.41</v>
      </c>
      <c r="E1411" s="1">
        <v>0</v>
      </c>
      <c r="F1411" s="1">
        <v>0</v>
      </c>
      <c r="G1411" s="2">
        <f t="shared" si="24"/>
        <v>2720.95525</v>
      </c>
      <c r="H1411" s="2">
        <f t="shared" si="27"/>
        <v>0.84000000000014552</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20927.8</v>
      </c>
      <c r="D1412" s="1">
        <f>'RAS-funkcijski'!E118</f>
        <v>26703.09</v>
      </c>
      <c r="E1412" s="1">
        <v>0</v>
      </c>
      <c r="F1412" s="1">
        <v>0</v>
      </c>
      <c r="G1412" s="2">
        <f t="shared" si="24"/>
        <v>8474.0737200000003</v>
      </c>
      <c r="H1412" s="2">
        <f t="shared" si="27"/>
        <v>0.29000000000087311</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20927.8</v>
      </c>
      <c r="D1414" s="1">
        <f>'RAS-funkcijski'!E120</f>
        <v>26703.09</v>
      </c>
      <c r="E1414" s="1">
        <v>0</v>
      </c>
      <c r="F1414" s="1">
        <v>0</v>
      </c>
      <c r="G1414" s="2">
        <f t="shared" si="24"/>
        <v>8622.741680000001</v>
      </c>
      <c r="H1414" s="2">
        <f t="shared" si="27"/>
        <v>0.29000000000087311</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16469.560000000001</v>
      </c>
      <c r="D1423" s="1">
        <f>'RAS-funkcijski'!E129</f>
        <v>16061.66</v>
      </c>
      <c r="E1423" s="1">
        <v>0</v>
      </c>
      <c r="F1423" s="1">
        <v>0</v>
      </c>
      <c r="G1423" s="2">
        <f t="shared" si="24"/>
        <v>6074.1100000000006</v>
      </c>
      <c r="H1423" s="2">
        <f t="shared" si="27"/>
        <v>0.77999999999883585</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536.96</v>
      </c>
      <c r="D1429" s="1">
        <f>'RAS-funkcijski'!E135</f>
        <v>597.5</v>
      </c>
      <c r="E1429" s="1">
        <v>0</v>
      </c>
      <c r="F1429" s="1">
        <v>0</v>
      </c>
      <c r="G1429" s="2">
        <f t="shared" si="24"/>
        <v>226.88676000000004</v>
      </c>
      <c r="H1429" s="2">
        <f t="shared" si="27"/>
        <v>0.53999999999996362</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10923.74</v>
      </c>
      <c r="D1432" s="1">
        <f>'RAS-funkcijski'!E138</f>
        <v>11564.16</v>
      </c>
      <c r="E1432" s="1">
        <v>0</v>
      </c>
      <c r="F1432" s="1">
        <v>0</v>
      </c>
      <c r="G1432" s="2">
        <f t="shared" si="24"/>
        <v>4562.9760399999996</v>
      </c>
      <c r="H1432" s="2">
        <f t="shared" si="27"/>
        <v>0.42000000000007276</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5008.8599999999997</v>
      </c>
      <c r="D1434" s="1">
        <f>'RAS-funkcijski'!E140</f>
        <v>3900</v>
      </c>
      <c r="E1434" s="1">
        <v>0</v>
      </c>
      <c r="F1434" s="1">
        <v>0</v>
      </c>
      <c r="G1434" s="2">
        <f t="shared" si="24"/>
        <v>1742.0049600000002</v>
      </c>
      <c r="H1434" s="2">
        <f t="shared" si="27"/>
        <v>0.14000000000032742</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858777.28</v>
      </c>
      <c r="D1435" s="13">
        <f>'RAS-funkcijski'!E141</f>
        <v>2165263.08</v>
      </c>
      <c r="E1435" s="13">
        <v>0</v>
      </c>
      <c r="F1435" s="13">
        <v>0</v>
      </c>
      <c r="G1435" s="14">
        <f t="shared" si="24"/>
        <v>710934.57128000015</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258802.42</v>
      </c>
      <c r="D1480" s="6"/>
      <c r="E1480" s="6">
        <v>0</v>
      </c>
      <c r="F1480" s="6">
        <v>0</v>
      </c>
      <c r="G1480" s="7">
        <f t="shared" ref="G1480:G1580" si="34">B1480/1000*C1480</f>
        <v>258.80242000000004</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3134280.7700000005</v>
      </c>
      <c r="D1481" s="1">
        <v>0</v>
      </c>
      <c r="E1481" s="1">
        <v>0</v>
      </c>
      <c r="F1481" s="1">
        <v>0</v>
      </c>
      <c r="G1481" s="2">
        <f t="shared" si="34"/>
        <v>6268.5615400000015</v>
      </c>
      <c r="H1481" s="2">
        <f t="shared" si="35"/>
        <v>0.22999999951571226</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703632.59000000008</v>
      </c>
      <c r="D1483" s="1">
        <v>0</v>
      </c>
      <c r="E1483" s="1">
        <v>0</v>
      </c>
      <c r="F1483" s="1">
        <v>0</v>
      </c>
      <c r="G1483" s="2">
        <f t="shared" si="34"/>
        <v>2814.5303600000002</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245232.56</v>
      </c>
      <c r="D1484" s="1">
        <v>0</v>
      </c>
      <c r="E1484" s="1">
        <v>0</v>
      </c>
      <c r="F1484" s="1">
        <v>0</v>
      </c>
      <c r="G1484" s="2">
        <f t="shared" si="34"/>
        <v>1226.1628000000001</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378212.81</v>
      </c>
      <c r="D1485" s="1">
        <v>0</v>
      </c>
      <c r="E1485" s="1">
        <v>0</v>
      </c>
      <c r="F1485" s="1">
        <v>0</v>
      </c>
      <c r="G1485" s="2">
        <f t="shared" si="34"/>
        <v>2269.2768599999999</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28083.78</v>
      </c>
      <c r="D1486" s="1">
        <v>0</v>
      </c>
      <c r="E1486" s="1">
        <v>0</v>
      </c>
      <c r="F1486" s="1">
        <v>0</v>
      </c>
      <c r="G1486" s="2">
        <f t="shared" si="34"/>
        <v>196.58645999999999</v>
      </c>
      <c r="H1486" s="2">
        <f t="shared" si="35"/>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1548.73</v>
      </c>
      <c r="D1487" s="1">
        <v>0</v>
      </c>
      <c r="E1487" s="1">
        <v>0</v>
      </c>
      <c r="F1487" s="1">
        <v>0</v>
      </c>
      <c r="G1487" s="2">
        <f t="shared" si="34"/>
        <v>12.38984</v>
      </c>
      <c r="H1487" s="2">
        <f t="shared" si="35"/>
        <v>0.26999999999998181</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49495.91</v>
      </c>
      <c r="D1489" s="1">
        <v>0</v>
      </c>
      <c r="E1489" s="1">
        <v>0</v>
      </c>
      <c r="F1489" s="1">
        <v>0</v>
      </c>
      <c r="G1489" s="2">
        <f t="shared" si="34"/>
        <v>494.95910000000003</v>
      </c>
      <c r="H1489" s="2">
        <f t="shared" si="35"/>
        <v>8.999999999650754E-2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1058.8</v>
      </c>
      <c r="D1491" s="1">
        <v>0</v>
      </c>
      <c r="E1491" s="1">
        <v>0</v>
      </c>
      <c r="F1491" s="1">
        <v>0</v>
      </c>
      <c r="G1491" s="2">
        <f t="shared" si="34"/>
        <v>12.7056</v>
      </c>
      <c r="H1491" s="2">
        <f t="shared" si="35"/>
        <v>0.20000000000004547</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1463884.85</v>
      </c>
      <c r="D1492" s="1">
        <v>0</v>
      </c>
      <c r="E1492" s="1">
        <v>0</v>
      </c>
      <c r="F1492" s="1">
        <v>0</v>
      </c>
      <c r="G1492" s="2">
        <f t="shared" si="34"/>
        <v>19030.503049999999</v>
      </c>
      <c r="H1492" s="2">
        <f t="shared" si="35"/>
        <v>0.14999999990686774</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966763.33</v>
      </c>
      <c r="D1493" s="1">
        <v>0</v>
      </c>
      <c r="E1493" s="1">
        <v>0</v>
      </c>
      <c r="F1493" s="1">
        <v>0</v>
      </c>
      <c r="G1493" s="2">
        <f t="shared" si="34"/>
        <v>13534.68662</v>
      </c>
      <c r="H1493" s="2">
        <f t="shared" si="35"/>
        <v>0.32999999995809048</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966763.33</v>
      </c>
      <c r="D1497" s="1">
        <v>0</v>
      </c>
      <c r="E1497" s="1">
        <v>0</v>
      </c>
      <c r="F1497" s="1">
        <v>0</v>
      </c>
      <c r="G1497" s="2">
        <f t="shared" si="34"/>
        <v>17401.739939999999</v>
      </c>
      <c r="H1497" s="2">
        <f t="shared" si="35"/>
        <v>0.32999999995809048</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3151463.58</v>
      </c>
      <c r="D1499" s="1">
        <v>0</v>
      </c>
      <c r="E1499" s="1">
        <v>0</v>
      </c>
      <c r="F1499" s="1">
        <v>0</v>
      </c>
      <c r="G1499" s="2">
        <f t="shared" si="34"/>
        <v>63029.2716</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693295.9800000001</v>
      </c>
      <c r="D1501" s="1">
        <v>0</v>
      </c>
      <c r="E1501" s="1">
        <v>0</v>
      </c>
      <c r="F1501" s="1">
        <v>0</v>
      </c>
      <c r="G1501" s="2">
        <f t="shared" si="34"/>
        <v>15252.511560000001</v>
      </c>
      <c r="H1501" s="2">
        <f t="shared" si="35"/>
        <v>1.999999990221113E-2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238254.96</v>
      </c>
      <c r="D1502" s="1">
        <v>0</v>
      </c>
      <c r="E1502" s="1">
        <v>0</v>
      </c>
      <c r="F1502" s="1">
        <v>0</v>
      </c>
      <c r="G1502" s="2">
        <f t="shared" si="34"/>
        <v>5479.8640799999994</v>
      </c>
      <c r="H1502" s="2">
        <f t="shared" si="35"/>
        <v>4.0000000008149073E-2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374991.18</v>
      </c>
      <c r="D1503" s="1">
        <v>0</v>
      </c>
      <c r="E1503" s="1">
        <v>0</v>
      </c>
      <c r="F1503" s="1">
        <v>0</v>
      </c>
      <c r="G1503" s="2">
        <f t="shared" si="34"/>
        <v>8999.7883199999997</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28273.86</v>
      </c>
      <c r="D1504" s="1">
        <v>0</v>
      </c>
      <c r="E1504" s="1">
        <v>0</v>
      </c>
      <c r="F1504" s="1">
        <v>0</v>
      </c>
      <c r="G1504" s="2">
        <f t="shared" si="34"/>
        <v>706.84650000000011</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1303.8</v>
      </c>
      <c r="D1505" s="1">
        <v>0</v>
      </c>
      <c r="E1505" s="1">
        <v>0</v>
      </c>
      <c r="F1505" s="1">
        <v>0</v>
      </c>
      <c r="G1505" s="2">
        <f t="shared" si="34"/>
        <v>33.898799999999994</v>
      </c>
      <c r="H1505" s="2">
        <f t="shared" si="35"/>
        <v>0.20000000000004547</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49412.9</v>
      </c>
      <c r="D1506" s="1">
        <v>0</v>
      </c>
      <c r="E1506" s="1">
        <v>0</v>
      </c>
      <c r="F1506" s="1">
        <v>0</v>
      </c>
      <c r="G1506" s="2">
        <f>B1506/1000*C1506</f>
        <v>1334.1483000000001</v>
      </c>
      <c r="H1506" s="2">
        <f>ABS(C1506-ROUND(C1506,0))</f>
        <v>9.9999999998544808E-2</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1059.28</v>
      </c>
      <c r="D1507" s="1">
        <v>0</v>
      </c>
      <c r="E1507" s="1">
        <v>0</v>
      </c>
      <c r="F1507" s="1">
        <v>0</v>
      </c>
      <c r="G1507" s="2">
        <f t="shared" si="34"/>
        <v>29.659839999999999</v>
      </c>
      <c r="H1507" s="2">
        <f t="shared" si="35"/>
        <v>0.27999999999997272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1454007.35</v>
      </c>
      <c r="D1510" s="1">
        <v>0</v>
      </c>
      <c r="E1510" s="1">
        <v>0</v>
      </c>
      <c r="F1510" s="1">
        <v>0</v>
      </c>
      <c r="G1510" s="2">
        <f t="shared" si="34"/>
        <v>45074.227850000003</v>
      </c>
      <c r="H1510" s="2">
        <f t="shared" si="35"/>
        <v>0.35000000009313226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1004160.25</v>
      </c>
      <c r="D1511" s="1">
        <v>0</v>
      </c>
      <c r="E1511" s="1">
        <v>0</v>
      </c>
      <c r="F1511" s="1">
        <v>0</v>
      </c>
      <c r="G1511" s="2">
        <f t="shared" si="34"/>
        <v>32133.128000000001</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1004160.25</v>
      </c>
      <c r="D1515" s="1">
        <v>0</v>
      </c>
      <c r="E1515" s="1">
        <v>0</v>
      </c>
      <c r="F1515" s="1">
        <v>0</v>
      </c>
      <c r="G1515" s="2">
        <f t="shared" si="34"/>
        <v>36149.769</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241619.61000000034</v>
      </c>
      <c r="D1517" s="1">
        <v>0</v>
      </c>
      <c r="E1517" s="1">
        <v>0</v>
      </c>
      <c r="F1517" s="1">
        <v>0</v>
      </c>
      <c r="G1517" s="2">
        <f t="shared" si="34"/>
        <v>9181.5451800000119</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241619.61</v>
      </c>
      <c r="D1576" s="1">
        <v>0</v>
      </c>
      <c r="E1576" s="1">
        <v>0</v>
      </c>
      <c r="F1576" s="1">
        <v>0</v>
      </c>
      <c r="G1576" s="2">
        <f t="shared" si="34"/>
        <v>23437.102169999998</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51175.86</v>
      </c>
      <c r="D1578" s="1">
        <v>0</v>
      </c>
      <c r="E1578" s="1">
        <v>0</v>
      </c>
      <c r="F1578" s="1">
        <v>0</v>
      </c>
      <c r="G1578" s="2">
        <f t="shared" si="34"/>
        <v>5066.41014</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9877.5</v>
      </c>
      <c r="D1579" s="1">
        <v>0</v>
      </c>
      <c r="E1579" s="1">
        <v>0</v>
      </c>
      <c r="F1579" s="1">
        <v>0</v>
      </c>
      <c r="G1579" s="2">
        <f t="shared" si="34"/>
        <v>987.75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180566.25</v>
      </c>
      <c r="D1580" s="13">
        <v>0</v>
      </c>
      <c r="E1580" s="13">
        <v>0</v>
      </c>
      <c r="F1580" s="13">
        <v>0</v>
      </c>
      <c r="G1580" s="14">
        <f t="shared" si="34"/>
        <v>18237.19125</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19"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37695</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1227934.55</v>
      </c>
      <c r="I16" s="170">
        <f>'PR-RAS'!E6</f>
        <v>2341293.5900000008</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603202.64</v>
      </c>
      <c r="I17" s="170">
        <f>'PR-RAS'!E151</f>
        <v>701378.23</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144253.84000000067</v>
      </c>
      <c r="I18" s="170">
        <f>'PR-RAS'!E645</f>
        <v>290277.81000000145</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4859868.88</v>
      </c>
      <c r="I20" s="173">
        <f>BILANCA!E7</f>
        <v>6063212.7799999993</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430398.82</v>
      </c>
      <c r="I21" s="175">
        <f>BILANCA!E68</f>
        <v>595478.36</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258802.44</v>
      </c>
      <c r="I22" s="175">
        <f>BILANCA!E176</f>
        <v>241619.61</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5031465.2600000016</v>
      </c>
      <c r="I23" s="177">
        <f>BILANCA!E237</f>
        <v>6417071.5300000003</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89849.2</v>
      </c>
      <c r="I24" s="173">
        <f>'RAS-funkcijski'!E5</f>
        <v>210489.05999999997</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238672.6</v>
      </c>
      <c r="I25" s="175">
        <f>'RAS-funkcijski'!E35</f>
        <v>1535066.16</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18445.7</v>
      </c>
      <c r="I26" s="175">
        <f>'RAS-funkcijski'!E88</f>
        <v>5539.44</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185636.41999999998</v>
      </c>
      <c r="I27" s="175">
        <f>'RAS-funkcijski'!E114</f>
        <v>236918.39</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858777.28</v>
      </c>
      <c r="I28" s="179">
        <f>'RAS-funkcijski'!E141</f>
        <v>2165263.08</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258802.42</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241619.61000000034</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241619.61</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538" workbookViewId="0">
      <selection activeCell="E648" sqref="E648"/>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1227934.55</v>
      </c>
      <c r="E6" s="51">
        <f>E7+E44+E50+E82+E106+E124+E133+E139</f>
        <v>2341293.5900000008</v>
      </c>
      <c r="F6" s="52">
        <f t="shared" ref="F6:F131" si="0">IF(D6&lt;&gt;0,IF(E6/D6&gt;=100,"&gt;&gt;100",E6/D6*100),"-")</f>
        <v>190.66924943190179</v>
      </c>
    </row>
    <row r="7" spans="1:25" ht="12.75" customHeight="1">
      <c r="A7" s="53">
        <v>61</v>
      </c>
      <c r="B7" s="294" t="s">
        <v>60</v>
      </c>
      <c r="C7" s="50" t="s">
        <v>61</v>
      </c>
      <c r="D7" s="51">
        <f t="shared" ref="D7:E7" si="1">D8+D17+D23+D29+D37+D40</f>
        <v>421491.88</v>
      </c>
      <c r="E7" s="51">
        <f t="shared" si="1"/>
        <v>597903.1100000001</v>
      </c>
      <c r="F7" s="52">
        <f t="shared" si="0"/>
        <v>141.85400439980009</v>
      </c>
    </row>
    <row r="8" spans="1:25" ht="12.75" customHeight="1">
      <c r="A8" s="53">
        <v>611</v>
      </c>
      <c r="B8" s="85" t="s">
        <v>62</v>
      </c>
      <c r="C8" s="50" t="s">
        <v>63</v>
      </c>
      <c r="D8" s="51">
        <f t="shared" ref="D8:E8" si="2">SUM(D9:D14)-D15-D16</f>
        <v>398929.75</v>
      </c>
      <c r="E8" s="51">
        <f t="shared" si="2"/>
        <v>575313.74000000011</v>
      </c>
      <c r="F8" s="52">
        <f t="shared" si="0"/>
        <v>144.21429838210867</v>
      </c>
    </row>
    <row r="9" spans="1:25" ht="12.75" customHeight="1">
      <c r="A9" s="53">
        <v>6111</v>
      </c>
      <c r="B9" s="85" t="s">
        <v>64</v>
      </c>
      <c r="C9" s="50" t="s">
        <v>65</v>
      </c>
      <c r="D9" s="242">
        <v>382144.32</v>
      </c>
      <c r="E9" s="242">
        <v>553717.38</v>
      </c>
      <c r="F9" s="52">
        <f t="shared" si="0"/>
        <v>144.89745130844807</v>
      </c>
    </row>
    <row r="10" spans="1:25" ht="12.75" customHeight="1">
      <c r="A10" s="53">
        <v>6112</v>
      </c>
      <c r="B10" s="85" t="s">
        <v>66</v>
      </c>
      <c r="C10" s="50" t="s">
        <v>67</v>
      </c>
      <c r="D10" s="242">
        <v>75856.5</v>
      </c>
      <c r="E10" s="242">
        <v>84361.17</v>
      </c>
      <c r="F10" s="52">
        <f t="shared" si="0"/>
        <v>111.21152439144963</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7734.93</v>
      </c>
      <c r="E13" s="242">
        <v>24919.78</v>
      </c>
      <c r="F13" s="52">
        <f t="shared" si="0"/>
        <v>322.17201707061338</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66806</v>
      </c>
      <c r="E15" s="242">
        <v>87684.59</v>
      </c>
      <c r="F15" s="52">
        <f t="shared" si="0"/>
        <v>131.25256713468849</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21787.09</v>
      </c>
      <c r="E23" s="51">
        <f t="shared" si="4"/>
        <v>20389.800000000003</v>
      </c>
      <c r="F23" s="52">
        <f t="shared" si="0"/>
        <v>93.586614825568731</v>
      </c>
    </row>
    <row r="24" spans="1:6" ht="12.75" customHeight="1">
      <c r="A24" s="53">
        <v>6131</v>
      </c>
      <c r="B24" s="85" t="s">
        <v>94</v>
      </c>
      <c r="C24" s="50" t="s">
        <v>95</v>
      </c>
      <c r="D24" s="242">
        <v>15374.24</v>
      </c>
      <c r="E24" s="242">
        <v>12607.53</v>
      </c>
      <c r="F24" s="52">
        <f t="shared" si="0"/>
        <v>82.004248665299883</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6412.85</v>
      </c>
      <c r="E27" s="242">
        <v>7782.27</v>
      </c>
      <c r="F27" s="52">
        <f t="shared" si="0"/>
        <v>121.35431204534646</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775.04</v>
      </c>
      <c r="E29" s="51">
        <f t="shared" si="5"/>
        <v>2199.5700000000002</v>
      </c>
      <c r="F29" s="52">
        <f t="shared" si="0"/>
        <v>283.8008360858795</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775.04</v>
      </c>
      <c r="E31" s="242">
        <v>2199.5700000000002</v>
      </c>
      <c r="F31" s="52">
        <f t="shared" si="0"/>
        <v>283.8008360858795</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621812.23</v>
      </c>
      <c r="E50" s="51">
        <f>E51+E54+E59+E62+E65+E68+E71+E74+E77</f>
        <v>1551873.21</v>
      </c>
      <c r="F50" s="52">
        <f t="shared" si="0"/>
        <v>249.57264188901527</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363338.70999999996</v>
      </c>
      <c r="E59" s="51">
        <f t="shared" si="12"/>
        <v>384757.64</v>
      </c>
      <c r="F59" s="52">
        <f t="shared" si="0"/>
        <v>105.89503111297998</v>
      </c>
    </row>
    <row r="60" spans="1:6" ht="24">
      <c r="A60" s="53">
        <v>6331</v>
      </c>
      <c r="B60" s="86" t="s">
        <v>166</v>
      </c>
      <c r="C60" s="50" t="s">
        <v>167</v>
      </c>
      <c r="D60" s="242">
        <v>203968.97</v>
      </c>
      <c r="E60" s="242">
        <v>247113.08</v>
      </c>
      <c r="F60" s="52">
        <f t="shared" si="0"/>
        <v>121.15229095876691</v>
      </c>
    </row>
    <row r="61" spans="1:6" ht="24">
      <c r="A61" s="53">
        <v>6332</v>
      </c>
      <c r="B61" s="86" t="s">
        <v>168</v>
      </c>
      <c r="C61" s="50" t="s">
        <v>169</v>
      </c>
      <c r="D61" s="242">
        <v>159369.74</v>
      </c>
      <c r="E61" s="242">
        <v>137644.56</v>
      </c>
      <c r="F61" s="52">
        <f t="shared" si="0"/>
        <v>86.368064602477233</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4248.72</v>
      </c>
      <c r="E68" s="51">
        <f t="shared" si="15"/>
        <v>18778</v>
      </c>
      <c r="F68" s="52">
        <f t="shared" si="0"/>
        <v>441.96840460185649</v>
      </c>
    </row>
    <row r="69" spans="1:6" ht="12.75" customHeight="1">
      <c r="A69" s="53" t="s">
        <v>184</v>
      </c>
      <c r="B69" s="85" t="s">
        <v>185</v>
      </c>
      <c r="C69" s="50" t="s">
        <v>184</v>
      </c>
      <c r="D69" s="242">
        <v>4248.72</v>
      </c>
      <c r="E69" s="242">
        <v>18778</v>
      </c>
      <c r="F69" s="52">
        <f t="shared" si="0"/>
        <v>441.96840460185649</v>
      </c>
    </row>
    <row r="70" spans="1:6" ht="24">
      <c r="A70" s="53" t="s">
        <v>186</v>
      </c>
      <c r="B70" s="85" t="s">
        <v>187</v>
      </c>
      <c r="C70" s="50" t="s">
        <v>186</v>
      </c>
      <c r="D70" s="242">
        <v>0</v>
      </c>
      <c r="E70" s="242">
        <v>0</v>
      </c>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254224.8</v>
      </c>
      <c r="E74" s="51">
        <f t="shared" si="17"/>
        <v>1148337.57</v>
      </c>
      <c r="F74" s="52">
        <f t="shared" si="0"/>
        <v>451.70163178415328</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254224.8</v>
      </c>
      <c r="E76" s="242">
        <v>1148337.57</v>
      </c>
      <c r="F76" s="52">
        <f t="shared" si="0"/>
        <v>451.70163178415328</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19506.550000000003</v>
      </c>
      <c r="E82" s="51">
        <f t="shared" si="19"/>
        <v>21035.16</v>
      </c>
      <c r="F82" s="52">
        <f t="shared" si="0"/>
        <v>107.83639341657032</v>
      </c>
    </row>
    <row r="83" spans="1:6" ht="12.75" customHeight="1">
      <c r="A83" s="53">
        <v>641</v>
      </c>
      <c r="B83" s="85" t="s">
        <v>212</v>
      </c>
      <c r="C83" s="50" t="s">
        <v>213</v>
      </c>
      <c r="D83" s="51">
        <f t="shared" ref="D83:E83" si="20">SUM(D84:D90)</f>
        <v>5.81</v>
      </c>
      <c r="E83" s="51">
        <f t="shared" si="20"/>
        <v>364.04</v>
      </c>
      <c r="F83" s="52">
        <f t="shared" si="0"/>
        <v>6265.7487091222038</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5.81</v>
      </c>
      <c r="E85" s="242">
        <v>364.04</v>
      </c>
      <c r="F85" s="52">
        <f t="shared" si="0"/>
        <v>6265.7487091222038</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19500.740000000002</v>
      </c>
      <c r="E91" s="51">
        <f t="shared" si="21"/>
        <v>20671.12</v>
      </c>
      <c r="F91" s="52">
        <f t="shared" si="0"/>
        <v>106.00172096033278</v>
      </c>
    </row>
    <row r="92" spans="1:6" ht="12.75" customHeight="1">
      <c r="A92" s="53">
        <v>6421</v>
      </c>
      <c r="B92" s="85" t="s">
        <v>230</v>
      </c>
      <c r="C92" s="50" t="s">
        <v>231</v>
      </c>
      <c r="D92" s="242">
        <v>2267.1799999999998</v>
      </c>
      <c r="E92" s="242">
        <v>2307.2800000000002</v>
      </c>
      <c r="F92" s="52">
        <f t="shared" si="0"/>
        <v>101.76871708466027</v>
      </c>
    </row>
    <row r="93" spans="1:6" ht="12.75" customHeight="1">
      <c r="A93" s="53">
        <v>6422</v>
      </c>
      <c r="B93" s="85" t="s">
        <v>232</v>
      </c>
      <c r="C93" s="50" t="s">
        <v>233</v>
      </c>
      <c r="D93" s="242">
        <v>17185.27</v>
      </c>
      <c r="E93" s="242">
        <v>17267.2</v>
      </c>
      <c r="F93" s="52">
        <f t="shared" si="0"/>
        <v>100.47674549192418</v>
      </c>
    </row>
    <row r="94" spans="1:6" ht="12.75" customHeight="1">
      <c r="A94" s="53">
        <v>6423</v>
      </c>
      <c r="B94" s="85" t="s">
        <v>234</v>
      </c>
      <c r="C94" s="50" t="s">
        <v>235</v>
      </c>
      <c r="D94" s="242">
        <v>0</v>
      </c>
      <c r="E94" s="242">
        <v>0.89</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48.29</v>
      </c>
      <c r="E97" s="242">
        <v>1095.75</v>
      </c>
      <c r="F97" s="52">
        <f t="shared" si="0"/>
        <v>2269.1033340236077</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149915.01</v>
      </c>
      <c r="E106" s="51">
        <f t="shared" si="23"/>
        <v>155664.44</v>
      </c>
      <c r="F106" s="52">
        <f t="shared" si="0"/>
        <v>103.83512631590392</v>
      </c>
    </row>
    <row r="107" spans="1:6" ht="12.75" customHeight="1">
      <c r="A107" s="53">
        <v>651</v>
      </c>
      <c r="B107" s="85" t="s">
        <v>260</v>
      </c>
      <c r="C107" s="50" t="s">
        <v>261</v>
      </c>
      <c r="D107" s="51">
        <f t="shared" ref="D107:E107" si="24">SUM(D108:D111)</f>
        <v>44707.17</v>
      </c>
      <c r="E107" s="51">
        <f t="shared" si="24"/>
        <v>48760.770000000004</v>
      </c>
      <c r="F107" s="52">
        <f t="shared" si="0"/>
        <v>109.06700200437649</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44707.17</v>
      </c>
      <c r="E109" s="242">
        <v>48755.86</v>
      </c>
      <c r="F109" s="52">
        <f t="shared" si="0"/>
        <v>109.05601942596681</v>
      </c>
    </row>
    <row r="110" spans="1:6" ht="12.75" customHeight="1">
      <c r="A110" s="53">
        <v>6513</v>
      </c>
      <c r="B110" s="85" t="s">
        <v>266</v>
      </c>
      <c r="C110" s="50" t="s">
        <v>267</v>
      </c>
      <c r="D110" s="242">
        <v>0</v>
      </c>
      <c r="E110" s="242">
        <v>4.91</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62172.12</v>
      </c>
      <c r="E112" s="51">
        <f t="shared" si="25"/>
        <v>60996.83</v>
      </c>
      <c r="F112" s="52">
        <f t="shared" si="0"/>
        <v>98.109618909569107</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98.34</v>
      </c>
      <c r="E114" s="242">
        <v>69.25</v>
      </c>
      <c r="F114" s="52">
        <f t="shared" si="0"/>
        <v>70.418954647142556</v>
      </c>
    </row>
    <row r="115" spans="1:6" ht="12.75" customHeight="1">
      <c r="A115" s="53">
        <v>6524</v>
      </c>
      <c r="B115" s="85" t="s">
        <v>276</v>
      </c>
      <c r="C115" s="50" t="s">
        <v>277</v>
      </c>
      <c r="D115" s="242">
        <v>1315.52</v>
      </c>
      <c r="E115" s="242">
        <v>40.97</v>
      </c>
      <c r="F115" s="52">
        <f t="shared" si="0"/>
        <v>3.1143578204816347</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60758.26</v>
      </c>
      <c r="E117" s="242">
        <v>60886.61</v>
      </c>
      <c r="F117" s="52">
        <f t="shared" si="0"/>
        <v>100.21124699752757</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43035.72</v>
      </c>
      <c r="E120" s="51">
        <f t="shared" si="26"/>
        <v>45906.840000000004</v>
      </c>
      <c r="F120" s="52">
        <f t="shared" si="0"/>
        <v>106.67148127183653</v>
      </c>
    </row>
    <row r="121" spans="1:6" ht="12.75" customHeight="1">
      <c r="A121" s="53">
        <v>6531</v>
      </c>
      <c r="B121" s="85" t="s">
        <v>288</v>
      </c>
      <c r="C121" s="50" t="s">
        <v>289</v>
      </c>
      <c r="D121" s="242">
        <v>0</v>
      </c>
      <c r="E121" s="242">
        <v>213.8</v>
      </c>
      <c r="F121" s="52" t="str">
        <f t="shared" si="0"/>
        <v>-</v>
      </c>
    </row>
    <row r="122" spans="1:6" ht="12.75" customHeight="1">
      <c r="A122" s="53">
        <v>6532</v>
      </c>
      <c r="B122" s="85" t="s">
        <v>290</v>
      </c>
      <c r="C122" s="50" t="s">
        <v>291</v>
      </c>
      <c r="D122" s="242">
        <v>43035.72</v>
      </c>
      <c r="E122" s="242">
        <v>45693.04</v>
      </c>
      <c r="F122" s="52">
        <f t="shared" si="0"/>
        <v>106.17468465730329</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14270.09</v>
      </c>
      <c r="E124" s="51">
        <f t="shared" si="27"/>
        <v>14412.22</v>
      </c>
      <c r="F124" s="52">
        <f t="shared" si="0"/>
        <v>100.99599932446115</v>
      </c>
    </row>
    <row r="125" spans="1:6" ht="12.75" customHeight="1">
      <c r="A125" s="53">
        <v>661</v>
      </c>
      <c r="B125" s="86" t="s">
        <v>296</v>
      </c>
      <c r="C125" s="50" t="s">
        <v>297</v>
      </c>
      <c r="D125" s="51">
        <f t="shared" ref="D125:E125" si="28">SUM(D126:D127)</f>
        <v>14270.09</v>
      </c>
      <c r="E125" s="51">
        <f t="shared" si="28"/>
        <v>14412.22</v>
      </c>
      <c r="F125" s="52">
        <f t="shared" si="0"/>
        <v>100.99599932446115</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14270.09</v>
      </c>
      <c r="E127" s="242">
        <v>14412.22</v>
      </c>
      <c r="F127" s="52">
        <f t="shared" si="0"/>
        <v>100.99599932446115</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v>0</v>
      </c>
      <c r="F135" s="52" t="str">
        <f t="shared" si="31"/>
        <v>-</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938.79</v>
      </c>
      <c r="E139" s="51">
        <f t="shared" si="33"/>
        <v>405.45</v>
      </c>
      <c r="F139" s="52">
        <f t="shared" si="31"/>
        <v>43.188572524206691</v>
      </c>
    </row>
    <row r="140" spans="1:6" ht="12.75" customHeight="1">
      <c r="A140" s="53">
        <v>681</v>
      </c>
      <c r="B140" s="85" t="s">
        <v>326</v>
      </c>
      <c r="C140" s="50" t="s">
        <v>327</v>
      </c>
      <c r="D140" s="51">
        <f t="shared" ref="D140:E140" si="34">SUM(D141:D149)</f>
        <v>938.79</v>
      </c>
      <c r="E140" s="51">
        <f t="shared" si="34"/>
        <v>405.45</v>
      </c>
      <c r="F140" s="52">
        <f t="shared" si="31"/>
        <v>43.188572524206691</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938.79</v>
      </c>
      <c r="E149" s="242">
        <v>405.45</v>
      </c>
      <c r="F149" s="52">
        <f t="shared" si="31"/>
        <v>43.188572524206691</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603202.64</v>
      </c>
      <c r="E151" s="51">
        <f t="shared" si="35"/>
        <v>701378.23</v>
      </c>
      <c r="F151" s="52">
        <f t="shared" si="31"/>
        <v>116.2757228648734</v>
      </c>
    </row>
    <row r="152" spans="1:6" ht="12.75" customHeight="1">
      <c r="A152" s="53">
        <v>31</v>
      </c>
      <c r="B152" s="85" t="s">
        <v>349</v>
      </c>
      <c r="C152" s="50" t="s">
        <v>350</v>
      </c>
      <c r="D152" s="51">
        <f t="shared" ref="D152:E152" si="36">D153+D158+D159</f>
        <v>179709.27000000002</v>
      </c>
      <c r="E152" s="51">
        <f t="shared" si="36"/>
        <v>248343.12000000002</v>
      </c>
      <c r="F152" s="52">
        <f t="shared" si="31"/>
        <v>138.19160246992266</v>
      </c>
    </row>
    <row r="153" spans="1:6" ht="12.75" customHeight="1">
      <c r="A153" s="53">
        <v>311</v>
      </c>
      <c r="B153" s="85" t="s">
        <v>351</v>
      </c>
      <c r="C153" s="50" t="s">
        <v>352</v>
      </c>
      <c r="D153" s="51">
        <f t="shared" ref="D153:E153" si="37">SUM(D154:D157)</f>
        <v>150587.51999999999</v>
      </c>
      <c r="E153" s="51">
        <f t="shared" si="37"/>
        <v>202899.7</v>
      </c>
      <c r="F153" s="52">
        <f t="shared" si="31"/>
        <v>134.73872204017971</v>
      </c>
    </row>
    <row r="154" spans="1:6" ht="12.75" customHeight="1">
      <c r="A154" s="53">
        <v>3111</v>
      </c>
      <c r="B154" s="85" t="s">
        <v>353</v>
      </c>
      <c r="C154" s="50" t="s">
        <v>354</v>
      </c>
      <c r="D154" s="242">
        <v>150587.51999999999</v>
      </c>
      <c r="E154" s="242">
        <v>202899.7</v>
      </c>
      <c r="F154" s="52">
        <f t="shared" si="31"/>
        <v>134.73872204017971</v>
      </c>
    </row>
    <row r="155" spans="1:6" ht="12.75" customHeight="1">
      <c r="A155" s="53">
        <v>3112</v>
      </c>
      <c r="B155" s="85" t="s">
        <v>355</v>
      </c>
      <c r="C155" s="50" t="s">
        <v>356</v>
      </c>
      <c r="D155" s="242">
        <v>0</v>
      </c>
      <c r="E155" s="242">
        <v>0</v>
      </c>
      <c r="F155" s="52" t="str">
        <f t="shared" si="31"/>
        <v>-</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7379.39</v>
      </c>
      <c r="E158" s="242">
        <v>15449.1</v>
      </c>
      <c r="F158" s="52">
        <f t="shared" si="31"/>
        <v>209.35470275998421</v>
      </c>
    </row>
    <row r="159" spans="1:6" ht="12.75" customHeight="1">
      <c r="A159" s="53">
        <v>313</v>
      </c>
      <c r="B159" s="85" t="s">
        <v>363</v>
      </c>
      <c r="C159" s="50" t="s">
        <v>364</v>
      </c>
      <c r="D159" s="51">
        <f t="shared" ref="D159:E159" si="38">SUM(D160:D162)</f>
        <v>21742.36</v>
      </c>
      <c r="E159" s="51">
        <f t="shared" si="38"/>
        <v>29994.32</v>
      </c>
      <c r="F159" s="52">
        <f t="shared" si="31"/>
        <v>137.95337764621686</v>
      </c>
    </row>
    <row r="160" spans="1:6" ht="12.75" customHeight="1">
      <c r="A160" s="53">
        <v>3131</v>
      </c>
      <c r="B160" s="85" t="s">
        <v>142</v>
      </c>
      <c r="C160" s="50" t="s">
        <v>365</v>
      </c>
      <c r="D160" s="242">
        <v>0</v>
      </c>
      <c r="E160" s="242">
        <v>0</v>
      </c>
      <c r="F160" s="52" t="str">
        <f t="shared" si="31"/>
        <v>-</v>
      </c>
    </row>
    <row r="161" spans="1:6" ht="12.75" customHeight="1">
      <c r="A161" s="53">
        <v>3132</v>
      </c>
      <c r="B161" s="85" t="s">
        <v>366</v>
      </c>
      <c r="C161" s="50" t="s">
        <v>367</v>
      </c>
      <c r="D161" s="242">
        <v>21742.36</v>
      </c>
      <c r="E161" s="242">
        <v>29994.32</v>
      </c>
      <c r="F161" s="52">
        <f t="shared" si="31"/>
        <v>137.95337764621686</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265216.88999999996</v>
      </c>
      <c r="E163" s="51">
        <f t="shared" si="39"/>
        <v>308568.68999999994</v>
      </c>
      <c r="F163" s="52">
        <f t="shared" si="31"/>
        <v>116.34579155196339</v>
      </c>
    </row>
    <row r="164" spans="1:6" ht="12.75" customHeight="1">
      <c r="A164" s="53">
        <v>321</v>
      </c>
      <c r="B164" s="85" t="s">
        <v>372</v>
      </c>
      <c r="C164" s="50" t="s">
        <v>373</v>
      </c>
      <c r="D164" s="51">
        <f t="shared" ref="D164:E164" si="40">SUM(D165:D168)</f>
        <v>4395.09</v>
      </c>
      <c r="E164" s="51">
        <f t="shared" si="40"/>
        <v>8938.2900000000009</v>
      </c>
      <c r="F164" s="52">
        <f t="shared" si="31"/>
        <v>203.3698968621803</v>
      </c>
    </row>
    <row r="165" spans="1:6" ht="12.75" customHeight="1">
      <c r="A165" s="53">
        <v>3211</v>
      </c>
      <c r="B165" s="85" t="s">
        <v>374</v>
      </c>
      <c r="C165" s="50" t="s">
        <v>375</v>
      </c>
      <c r="D165" s="242">
        <v>214.21</v>
      </c>
      <c r="E165" s="242">
        <v>744.36</v>
      </c>
      <c r="F165" s="52">
        <f t="shared" si="31"/>
        <v>347.49078007562673</v>
      </c>
    </row>
    <row r="166" spans="1:6" ht="12.75" customHeight="1">
      <c r="A166" s="53">
        <v>3212</v>
      </c>
      <c r="B166" s="85" t="s">
        <v>376</v>
      </c>
      <c r="C166" s="50" t="s">
        <v>377</v>
      </c>
      <c r="D166" s="242">
        <v>2702.14</v>
      </c>
      <c r="E166" s="242">
        <v>3915.05</v>
      </c>
      <c r="F166" s="52">
        <f t="shared" si="31"/>
        <v>144.88701547662225</v>
      </c>
    </row>
    <row r="167" spans="1:6" ht="12.75" customHeight="1">
      <c r="A167" s="53">
        <v>3213</v>
      </c>
      <c r="B167" s="85" t="s">
        <v>378</v>
      </c>
      <c r="C167" s="50" t="s">
        <v>379</v>
      </c>
      <c r="D167" s="242">
        <v>308.07</v>
      </c>
      <c r="E167" s="242">
        <v>982.75</v>
      </c>
      <c r="F167" s="52">
        <f t="shared" si="31"/>
        <v>319.00217483039569</v>
      </c>
    </row>
    <row r="168" spans="1:6" ht="12.75" customHeight="1">
      <c r="A168" s="53">
        <v>3214</v>
      </c>
      <c r="B168" s="85" t="s">
        <v>380</v>
      </c>
      <c r="C168" s="50" t="s">
        <v>381</v>
      </c>
      <c r="D168" s="242">
        <v>1170.67</v>
      </c>
      <c r="E168" s="242">
        <v>3296.13</v>
      </c>
      <c r="F168" s="52">
        <f t="shared" si="31"/>
        <v>281.55927802027895</v>
      </c>
    </row>
    <row r="169" spans="1:6" ht="12.75" customHeight="1">
      <c r="A169" s="53">
        <v>322</v>
      </c>
      <c r="B169" s="85" t="s">
        <v>382</v>
      </c>
      <c r="C169" s="50" t="s">
        <v>383</v>
      </c>
      <c r="D169" s="51">
        <f t="shared" ref="D169:E169" si="41">SUM(D170:D176)</f>
        <v>73676.650000000009</v>
      </c>
      <c r="E169" s="51">
        <f t="shared" si="41"/>
        <v>70175.27</v>
      </c>
      <c r="F169" s="52">
        <f t="shared" si="31"/>
        <v>95.247639516726124</v>
      </c>
    </row>
    <row r="170" spans="1:6" ht="12.75" customHeight="1">
      <c r="A170" s="53">
        <v>3221</v>
      </c>
      <c r="B170" s="85" t="s">
        <v>384</v>
      </c>
      <c r="C170" s="50" t="s">
        <v>385</v>
      </c>
      <c r="D170" s="242">
        <v>12414.61</v>
      </c>
      <c r="E170" s="242">
        <v>13591.38</v>
      </c>
      <c r="F170" s="52">
        <f t="shared" si="31"/>
        <v>109.47891234601809</v>
      </c>
    </row>
    <row r="171" spans="1:6" ht="12.75" customHeight="1">
      <c r="A171" s="53">
        <v>3222</v>
      </c>
      <c r="B171" s="85" t="s">
        <v>386</v>
      </c>
      <c r="C171" s="50" t="s">
        <v>387</v>
      </c>
      <c r="D171" s="242">
        <v>10508.1</v>
      </c>
      <c r="E171" s="242">
        <v>15208.93</v>
      </c>
      <c r="F171" s="52">
        <f t="shared" si="31"/>
        <v>144.73529943567343</v>
      </c>
    </row>
    <row r="172" spans="1:6" ht="12.75" customHeight="1">
      <c r="A172" s="53">
        <v>3223</v>
      </c>
      <c r="B172" s="85" t="s">
        <v>388</v>
      </c>
      <c r="C172" s="50" t="s">
        <v>389</v>
      </c>
      <c r="D172" s="242">
        <v>41558.01</v>
      </c>
      <c r="E172" s="242">
        <v>19736.439999999999</v>
      </c>
      <c r="F172" s="52">
        <f t="shared" si="31"/>
        <v>47.491301917488343</v>
      </c>
    </row>
    <row r="173" spans="1:6" ht="12.75" customHeight="1">
      <c r="A173" s="53">
        <v>3224</v>
      </c>
      <c r="B173" s="85" t="s">
        <v>390</v>
      </c>
      <c r="C173" s="50" t="s">
        <v>391</v>
      </c>
      <c r="D173" s="242">
        <v>6024.32</v>
      </c>
      <c r="E173" s="242">
        <v>17919.8</v>
      </c>
      <c r="F173" s="52">
        <f t="shared" si="31"/>
        <v>297.45763837246358</v>
      </c>
    </row>
    <row r="174" spans="1:6" ht="12.75" customHeight="1">
      <c r="A174" s="53">
        <v>3225</v>
      </c>
      <c r="B174" s="85" t="s">
        <v>392</v>
      </c>
      <c r="C174" s="50" t="s">
        <v>393</v>
      </c>
      <c r="D174" s="242">
        <v>2775.26</v>
      </c>
      <c r="E174" s="242">
        <v>3100.82</v>
      </c>
      <c r="F174" s="52">
        <f t="shared" si="31"/>
        <v>111.73079279058538</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396.35</v>
      </c>
      <c r="E176" s="242">
        <v>617.9</v>
      </c>
      <c r="F176" s="52">
        <f t="shared" si="31"/>
        <v>155.89756528320925</v>
      </c>
    </row>
    <row r="177" spans="1:6" ht="12.75" customHeight="1">
      <c r="A177" s="53">
        <v>323</v>
      </c>
      <c r="B177" s="85" t="s">
        <v>398</v>
      </c>
      <c r="C177" s="50" t="s">
        <v>399</v>
      </c>
      <c r="D177" s="51">
        <f t="shared" ref="D177:E177" si="42">SUM(D178:D186)</f>
        <v>145110.69999999995</v>
      </c>
      <c r="E177" s="51">
        <f t="shared" si="42"/>
        <v>160135.91999999995</v>
      </c>
      <c r="F177" s="52">
        <f t="shared" si="31"/>
        <v>110.35431570518233</v>
      </c>
    </row>
    <row r="178" spans="1:6" ht="12.75" customHeight="1">
      <c r="A178" s="53">
        <v>3231</v>
      </c>
      <c r="B178" s="85" t="s">
        <v>400</v>
      </c>
      <c r="C178" s="50" t="s">
        <v>401</v>
      </c>
      <c r="D178" s="242">
        <v>8995.99</v>
      </c>
      <c r="E178" s="242">
        <v>7627.6</v>
      </c>
      <c r="F178" s="52">
        <f t="shared" si="31"/>
        <v>84.788889271775545</v>
      </c>
    </row>
    <row r="179" spans="1:6" ht="12.75" customHeight="1">
      <c r="A179" s="53">
        <v>3232</v>
      </c>
      <c r="B179" s="85" t="s">
        <v>402</v>
      </c>
      <c r="C179" s="50" t="s">
        <v>403</v>
      </c>
      <c r="D179" s="242">
        <v>38029.589999999997</v>
      </c>
      <c r="E179" s="242">
        <v>51807.75</v>
      </c>
      <c r="F179" s="52">
        <f t="shared" si="31"/>
        <v>136.23010397955909</v>
      </c>
    </row>
    <row r="180" spans="1:6" ht="12.75" customHeight="1">
      <c r="A180" s="53">
        <v>3233</v>
      </c>
      <c r="B180" s="85" t="s">
        <v>404</v>
      </c>
      <c r="C180" s="50" t="s">
        <v>405</v>
      </c>
      <c r="D180" s="242">
        <v>5923.88</v>
      </c>
      <c r="E180" s="242">
        <v>7425.04</v>
      </c>
      <c r="F180" s="52">
        <f t="shared" si="31"/>
        <v>125.3408239194582</v>
      </c>
    </row>
    <row r="181" spans="1:6" ht="12.75" customHeight="1">
      <c r="A181" s="53">
        <v>3234</v>
      </c>
      <c r="B181" s="85" t="s">
        <v>406</v>
      </c>
      <c r="C181" s="50" t="s">
        <v>407</v>
      </c>
      <c r="D181" s="242">
        <v>45734.27</v>
      </c>
      <c r="E181" s="242">
        <v>38531.54</v>
      </c>
      <c r="F181" s="52">
        <f t="shared" si="31"/>
        <v>84.250912936841459</v>
      </c>
    </row>
    <row r="182" spans="1:6" ht="12.75" customHeight="1">
      <c r="A182" s="53">
        <v>3235</v>
      </c>
      <c r="B182" s="85" t="s">
        <v>408</v>
      </c>
      <c r="C182" s="50" t="s">
        <v>409</v>
      </c>
      <c r="D182" s="242">
        <v>579.27</v>
      </c>
      <c r="E182" s="242">
        <v>877.36</v>
      </c>
      <c r="F182" s="52">
        <f t="shared" si="31"/>
        <v>151.45959569803372</v>
      </c>
    </row>
    <row r="183" spans="1:6" ht="12.75" customHeight="1">
      <c r="A183" s="53">
        <v>3236</v>
      </c>
      <c r="B183" s="85" t="s">
        <v>410</v>
      </c>
      <c r="C183" s="50" t="s">
        <v>411</v>
      </c>
      <c r="D183" s="242">
        <v>10643.36</v>
      </c>
      <c r="E183" s="242">
        <v>10526.67</v>
      </c>
      <c r="F183" s="52">
        <f t="shared" si="31"/>
        <v>98.903635693991362</v>
      </c>
    </row>
    <row r="184" spans="1:6" ht="12.75" customHeight="1">
      <c r="A184" s="53">
        <v>3237</v>
      </c>
      <c r="B184" s="85" t="s">
        <v>412</v>
      </c>
      <c r="C184" s="50" t="s">
        <v>413</v>
      </c>
      <c r="D184" s="242">
        <v>28951.43</v>
      </c>
      <c r="E184" s="242">
        <v>32799.39</v>
      </c>
      <c r="F184" s="52">
        <f t="shared" si="31"/>
        <v>113.29108786681694</v>
      </c>
    </row>
    <row r="185" spans="1:6" ht="12.75" customHeight="1">
      <c r="A185" s="53">
        <v>3238</v>
      </c>
      <c r="B185" s="85" t="s">
        <v>414</v>
      </c>
      <c r="C185" s="50" t="s">
        <v>415</v>
      </c>
      <c r="D185" s="242">
        <v>5498.05</v>
      </c>
      <c r="E185" s="242">
        <v>10066.77</v>
      </c>
      <c r="F185" s="52">
        <f t="shared" si="31"/>
        <v>183.09709806204017</v>
      </c>
    </row>
    <row r="186" spans="1:6" ht="12.75" customHeight="1">
      <c r="A186" s="53">
        <v>3239</v>
      </c>
      <c r="B186" s="85" t="s">
        <v>416</v>
      </c>
      <c r="C186" s="50" t="s">
        <v>417</v>
      </c>
      <c r="D186" s="242">
        <v>754.86</v>
      </c>
      <c r="E186" s="242">
        <v>473.8</v>
      </c>
      <c r="F186" s="52">
        <f t="shared" si="31"/>
        <v>62.766605728214508</v>
      </c>
    </row>
    <row r="187" spans="1:6" ht="12.75" customHeight="1">
      <c r="A187" s="53">
        <v>324</v>
      </c>
      <c r="B187" s="85" t="s">
        <v>418</v>
      </c>
      <c r="C187" s="50" t="s">
        <v>419</v>
      </c>
      <c r="D187" s="242">
        <v>7061.52</v>
      </c>
      <c r="E187" s="242">
        <v>7557.57</v>
      </c>
      <c r="F187" s="52">
        <f t="shared" si="31"/>
        <v>107.02469156782108</v>
      </c>
    </row>
    <row r="188" spans="1:6" ht="12.75" customHeight="1">
      <c r="A188" s="53">
        <v>329</v>
      </c>
      <c r="B188" s="85" t="s">
        <v>420</v>
      </c>
      <c r="C188" s="50" t="s">
        <v>421</v>
      </c>
      <c r="D188" s="51">
        <f t="shared" ref="D188:E188" si="43">SUM(D189:D195)</f>
        <v>34972.93</v>
      </c>
      <c r="E188" s="51">
        <f t="shared" si="43"/>
        <v>61761.64</v>
      </c>
      <c r="F188" s="52">
        <f t="shared" si="31"/>
        <v>176.59841483112794</v>
      </c>
    </row>
    <row r="189" spans="1:6" ht="12.75" customHeight="1">
      <c r="A189" s="53">
        <v>3291</v>
      </c>
      <c r="B189" s="232" t="s">
        <v>422</v>
      </c>
      <c r="C189" s="50" t="s">
        <v>423</v>
      </c>
      <c r="D189" s="242">
        <v>6401.01</v>
      </c>
      <c r="E189" s="242">
        <v>7096.82</v>
      </c>
      <c r="F189" s="52">
        <f t="shared" si="31"/>
        <v>110.87031577829123</v>
      </c>
    </row>
    <row r="190" spans="1:6" ht="12.75" customHeight="1">
      <c r="A190" s="53">
        <v>3292</v>
      </c>
      <c r="B190" s="85" t="s">
        <v>424</v>
      </c>
      <c r="C190" s="50" t="s">
        <v>425</v>
      </c>
      <c r="D190" s="242">
        <v>2037.47</v>
      </c>
      <c r="E190" s="242">
        <v>2500.84</v>
      </c>
      <c r="F190" s="52">
        <f t="shared" si="31"/>
        <v>122.74242074729935</v>
      </c>
    </row>
    <row r="191" spans="1:6" ht="12.75" customHeight="1">
      <c r="A191" s="53">
        <v>3293</v>
      </c>
      <c r="B191" s="85" t="s">
        <v>426</v>
      </c>
      <c r="C191" s="50" t="s">
        <v>427</v>
      </c>
      <c r="D191" s="242">
        <v>9361.32</v>
      </c>
      <c r="E191" s="242">
        <v>30940.74</v>
      </c>
      <c r="F191" s="52">
        <f t="shared" si="31"/>
        <v>330.51685018779409</v>
      </c>
    </row>
    <row r="192" spans="1:6" ht="12.75" customHeight="1">
      <c r="A192" s="53">
        <v>3294</v>
      </c>
      <c r="B192" s="85" t="s">
        <v>428</v>
      </c>
      <c r="C192" s="50" t="s">
        <v>429</v>
      </c>
      <c r="D192" s="242">
        <v>2476.04</v>
      </c>
      <c r="E192" s="242">
        <v>485.2</v>
      </c>
      <c r="F192" s="52">
        <f t="shared" si="31"/>
        <v>19.59580620668487</v>
      </c>
    </row>
    <row r="193" spans="1:6" ht="12.75" customHeight="1">
      <c r="A193" s="53">
        <v>3295</v>
      </c>
      <c r="B193" s="85" t="s">
        <v>430</v>
      </c>
      <c r="C193" s="50" t="s">
        <v>431</v>
      </c>
      <c r="D193" s="242">
        <v>0</v>
      </c>
      <c r="E193" s="242">
        <v>82.95</v>
      </c>
      <c r="F193" s="52" t="str">
        <f t="shared" si="31"/>
        <v>-</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14697.09</v>
      </c>
      <c r="E195" s="242">
        <v>20655.09</v>
      </c>
      <c r="F195" s="52">
        <f t="shared" si="31"/>
        <v>140.53863724043333</v>
      </c>
    </row>
    <row r="196" spans="1:6" ht="12.75" customHeight="1">
      <c r="A196" s="53">
        <v>34</v>
      </c>
      <c r="B196" s="232" t="s">
        <v>436</v>
      </c>
      <c r="C196" s="50" t="s">
        <v>437</v>
      </c>
      <c r="D196" s="51">
        <f t="shared" ref="D196:E196" si="44">D197+D202+D210</f>
        <v>14311.529999999999</v>
      </c>
      <c r="E196" s="51">
        <f t="shared" si="44"/>
        <v>22933.66</v>
      </c>
      <c r="F196" s="52">
        <f t="shared" si="31"/>
        <v>160.2460393822324</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v>0</v>
      </c>
      <c r="F201" s="52" t="str">
        <f t="shared" si="31"/>
        <v>-</v>
      </c>
    </row>
    <row r="202" spans="1:6" ht="12.75" customHeight="1">
      <c r="A202" s="53">
        <v>342</v>
      </c>
      <c r="B202" s="85" t="s">
        <v>448</v>
      </c>
      <c r="C202" s="50" t="s">
        <v>449</v>
      </c>
      <c r="D202" s="51">
        <f t="shared" ref="D202:E202" si="46">SUM(D203:D209)</f>
        <v>8657.7199999999993</v>
      </c>
      <c r="E202" s="51">
        <f t="shared" si="46"/>
        <v>12588.86</v>
      </c>
      <c r="F202" s="52">
        <f t="shared" si="31"/>
        <v>145.40618084206929</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8657.7199999999993</v>
      </c>
      <c r="E205" s="242">
        <v>12588.86</v>
      </c>
      <c r="F205" s="52">
        <f t="shared" si="31"/>
        <v>145.40618084206929</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5653.81</v>
      </c>
      <c r="E210" s="51">
        <f t="shared" si="47"/>
        <v>10344.799999999999</v>
      </c>
      <c r="F210" s="52">
        <f t="shared" si="31"/>
        <v>182.97042171562182</v>
      </c>
    </row>
    <row r="211" spans="1:6" ht="12.75" customHeight="1">
      <c r="A211" s="53">
        <v>3431</v>
      </c>
      <c r="B211" s="232" t="s">
        <v>466</v>
      </c>
      <c r="C211" s="50" t="s">
        <v>467</v>
      </c>
      <c r="D211" s="242">
        <v>1938.78</v>
      </c>
      <c r="E211" s="242">
        <v>4758.93</v>
      </c>
      <c r="F211" s="52">
        <f t="shared" si="31"/>
        <v>245.46003156624269</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0</v>
      </c>
      <c r="E213" s="242">
        <v>0</v>
      </c>
      <c r="F213" s="52" t="str">
        <f t="shared" si="31"/>
        <v>-</v>
      </c>
    </row>
    <row r="214" spans="1:6" ht="12.75" customHeight="1">
      <c r="A214" s="53">
        <v>3434</v>
      </c>
      <c r="B214" s="85" t="s">
        <v>472</v>
      </c>
      <c r="C214" s="50" t="s">
        <v>473</v>
      </c>
      <c r="D214" s="242">
        <v>3715.03</v>
      </c>
      <c r="E214" s="242">
        <v>5585.87</v>
      </c>
      <c r="F214" s="52">
        <f t="shared" si="31"/>
        <v>150.35867812642158</v>
      </c>
    </row>
    <row r="215" spans="1:6" ht="12.75" customHeight="1">
      <c r="A215" s="53">
        <v>35</v>
      </c>
      <c r="B215" s="85" t="s">
        <v>474</v>
      </c>
      <c r="C215" s="50" t="s">
        <v>475</v>
      </c>
      <c r="D215" s="51">
        <f t="shared" ref="D215:E215" si="48">D216+D219+D223</f>
        <v>1175.07</v>
      </c>
      <c r="E215" s="51">
        <f t="shared" si="48"/>
        <v>1548.73</v>
      </c>
      <c r="F215" s="52">
        <f t="shared" si="31"/>
        <v>131.79895665790124</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1175.07</v>
      </c>
      <c r="E219" s="51">
        <f t="shared" si="50"/>
        <v>1548.73</v>
      </c>
      <c r="F219" s="52">
        <f t="shared" si="31"/>
        <v>131.79895665790124</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0</v>
      </c>
      <c r="E221" s="242">
        <v>0</v>
      </c>
      <c r="F221" s="52" t="str">
        <f t="shared" si="31"/>
        <v>-</v>
      </c>
    </row>
    <row r="222" spans="1:6" ht="12.75" customHeight="1">
      <c r="A222" s="53">
        <v>3523</v>
      </c>
      <c r="B222" s="85" t="s">
        <v>488</v>
      </c>
      <c r="C222" s="50" t="s">
        <v>489</v>
      </c>
      <c r="D222" s="242">
        <v>1175.07</v>
      </c>
      <c r="E222" s="242">
        <v>1548.73</v>
      </c>
      <c r="F222" s="52">
        <f t="shared" si="31"/>
        <v>131.79895665790124</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1285.51</v>
      </c>
      <c r="E224" s="51">
        <f t="shared" si="51"/>
        <v>737.5</v>
      </c>
      <c r="F224" s="52">
        <f t="shared" ref="F224:F235" si="52">IF(D224&lt;&gt;0,IF(E224/D224&gt;=100,"&gt;&gt;100",E224/D224*100),"-")</f>
        <v>57.370226602671316</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1285.51</v>
      </c>
      <c r="E231" s="51">
        <f t="shared" si="55"/>
        <v>737.5</v>
      </c>
      <c r="F231" s="52">
        <f t="shared" si="52"/>
        <v>57.370226602671316</v>
      </c>
    </row>
    <row r="232" spans="1:6" ht="12.75" customHeight="1">
      <c r="A232" s="53">
        <v>3631</v>
      </c>
      <c r="B232" s="85" t="s">
        <v>508</v>
      </c>
      <c r="C232" s="50" t="s">
        <v>509</v>
      </c>
      <c r="D232" s="242">
        <v>1285.51</v>
      </c>
      <c r="E232" s="242">
        <v>737.5</v>
      </c>
      <c r="F232" s="52">
        <f t="shared" si="52"/>
        <v>57.370226602671316</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46177.33</v>
      </c>
      <c r="E252" s="51">
        <f t="shared" si="63"/>
        <v>52292.88</v>
      </c>
      <c r="F252" s="52">
        <f t="shared" ref="F252:F258" si="64">IF(D252&lt;&gt;0,IF(E252/D252&gt;=100,"&gt;&gt;100",E252/D252*100),"-")</f>
        <v>113.24361975887301</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46177.33</v>
      </c>
      <c r="E259" s="51">
        <f t="shared" si="66"/>
        <v>52292.88</v>
      </c>
      <c r="F259" s="52">
        <f t="shared" ref="F259:F262" si="67">IF(D259&lt;&gt;0,IF(E259/D259&gt;=100,"&gt;&gt;100",E259/D259*100),"-")</f>
        <v>113.24361975887301</v>
      </c>
    </row>
    <row r="260" spans="1:6" ht="12.75" customHeight="1">
      <c r="A260" s="53">
        <v>3721</v>
      </c>
      <c r="B260" s="85" t="s">
        <v>560</v>
      </c>
      <c r="C260" s="50" t="s">
        <v>561</v>
      </c>
      <c r="D260" s="242">
        <v>46177.33</v>
      </c>
      <c r="E260" s="242">
        <v>52292.88</v>
      </c>
      <c r="F260" s="52">
        <f t="shared" si="67"/>
        <v>113.24361975887301</v>
      </c>
    </row>
    <row r="261" spans="1:6" ht="12.75" customHeight="1">
      <c r="A261" s="53">
        <v>3722</v>
      </c>
      <c r="B261" s="85" t="s">
        <v>562</v>
      </c>
      <c r="C261" s="50" t="s">
        <v>563</v>
      </c>
      <c r="D261" s="242">
        <v>0</v>
      </c>
      <c r="E261" s="242">
        <v>0</v>
      </c>
      <c r="F261" s="52" t="str">
        <f t="shared" si="67"/>
        <v>-</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95327.040000000008</v>
      </c>
      <c r="E263" s="51">
        <f t="shared" si="68"/>
        <v>66953.649999999994</v>
      </c>
      <c r="F263" s="52">
        <f t="shared" ref="F263:F267" si="69">IF(D263&lt;&gt;0,IF(E263/D263&gt;=100,"&gt;&gt;100",E263/D263*100),"-")</f>
        <v>70.235737939623405</v>
      </c>
    </row>
    <row r="264" spans="1:6" ht="12.75" customHeight="1">
      <c r="A264" s="53">
        <v>381</v>
      </c>
      <c r="B264" s="85" t="s">
        <v>568</v>
      </c>
      <c r="C264" s="50" t="s">
        <v>569</v>
      </c>
      <c r="D264" s="51">
        <f t="shared" ref="D264:E264" si="70">SUM(D265:D267)</f>
        <v>72466.69</v>
      </c>
      <c r="E264" s="51">
        <f t="shared" si="70"/>
        <v>66953.649999999994</v>
      </c>
      <c r="F264" s="52">
        <f t="shared" si="69"/>
        <v>92.392311557213375</v>
      </c>
    </row>
    <row r="265" spans="1:6" ht="12.75" customHeight="1">
      <c r="A265" s="53">
        <v>3811</v>
      </c>
      <c r="B265" s="85" t="s">
        <v>570</v>
      </c>
      <c r="C265" s="50" t="s">
        <v>571</v>
      </c>
      <c r="D265" s="242">
        <v>72466.69</v>
      </c>
      <c r="E265" s="242">
        <v>66953.649999999994</v>
      </c>
      <c r="F265" s="52">
        <f t="shared" si="69"/>
        <v>92.392311557213375</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v>0</v>
      </c>
      <c r="F274" s="52" t="str">
        <f t="shared" si="74"/>
        <v>-</v>
      </c>
    </row>
    <row r="275" spans="1:6" ht="12.75" customHeight="1">
      <c r="A275" s="53">
        <v>3832</v>
      </c>
      <c r="B275" s="85" t="s">
        <v>590</v>
      </c>
      <c r="C275" s="50" t="s">
        <v>591</v>
      </c>
      <c r="D275" s="242">
        <v>0</v>
      </c>
      <c r="E275" s="242">
        <v>0</v>
      </c>
      <c r="F275" s="52" t="str">
        <f t="shared" si="74"/>
        <v>-</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22860.35</v>
      </c>
      <c r="E279" s="51">
        <f t="shared" si="75"/>
        <v>0</v>
      </c>
      <c r="F279" s="52">
        <f t="shared" si="74"/>
        <v>0</v>
      </c>
    </row>
    <row r="280" spans="1:6" ht="24">
      <c r="A280" s="53">
        <v>3861</v>
      </c>
      <c r="B280" s="85" t="s">
        <v>599</v>
      </c>
      <c r="C280" s="50" t="s">
        <v>600</v>
      </c>
      <c r="D280" s="242">
        <v>22860.35</v>
      </c>
      <c r="E280" s="242">
        <v>0</v>
      </c>
      <c r="F280" s="52">
        <f t="shared" si="74"/>
        <v>0</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603202.64</v>
      </c>
      <c r="E289" s="51">
        <f t="shared" si="79"/>
        <v>701378.23</v>
      </c>
      <c r="F289" s="52">
        <f t="shared" si="76"/>
        <v>116.2757228648734</v>
      </c>
    </row>
    <row r="290" spans="1:6" ht="12.75" customHeight="1">
      <c r="A290" s="53" t="s">
        <v>609</v>
      </c>
      <c r="B290" s="85" t="s">
        <v>620</v>
      </c>
      <c r="C290" s="50" t="s">
        <v>621</v>
      </c>
      <c r="D290" s="51">
        <f>IF(D6&gt;=D289,D6-D289,0)</f>
        <v>624731.91</v>
      </c>
      <c r="E290" s="51">
        <f>IF(E6&gt;=E289,E6-E289,0)</f>
        <v>1639915.3600000008</v>
      </c>
      <c r="F290" s="52">
        <f t="shared" si="76"/>
        <v>262.49905499464575</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4252866.4800000004</v>
      </c>
      <c r="E292" s="242">
        <v>4891550.8600000003</v>
      </c>
      <c r="F292" s="52">
        <f t="shared" si="76"/>
        <v>115.01773881224693</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19451.32</v>
      </c>
      <c r="E294" s="242">
        <v>18292.79</v>
      </c>
      <c r="F294" s="52">
        <f t="shared" si="76"/>
        <v>94.043951772938811</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7390.38</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7390.38</v>
      </c>
      <c r="F299" s="52" t="str">
        <f t="shared" si="81"/>
        <v>-</v>
      </c>
    </row>
    <row r="300" spans="1:6" ht="24">
      <c r="A300" s="53">
        <v>711</v>
      </c>
      <c r="B300" s="85" t="s">
        <v>639</v>
      </c>
      <c r="C300" s="50" t="s">
        <v>640</v>
      </c>
      <c r="D300" s="51">
        <f t="shared" ref="D300:E300" si="83">SUM(D301:D303)</f>
        <v>0</v>
      </c>
      <c r="E300" s="51">
        <f t="shared" si="83"/>
        <v>7390.38</v>
      </c>
      <c r="F300" s="52" t="str">
        <f t="shared" si="81"/>
        <v>-</v>
      </c>
    </row>
    <row r="301" spans="1:6" ht="12.75" customHeight="1">
      <c r="A301" s="53">
        <v>7111</v>
      </c>
      <c r="B301" s="85" t="s">
        <v>641</v>
      </c>
      <c r="C301" s="50" t="s">
        <v>642</v>
      </c>
      <c r="D301" s="242">
        <v>0</v>
      </c>
      <c r="E301" s="242">
        <v>7390.38</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v>0</v>
      </c>
      <c r="F313" s="52" t="str">
        <f t="shared" si="81"/>
        <v>-</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v>0</v>
      </c>
      <c r="F327" s="52" t="str">
        <f t="shared" si="81"/>
        <v>-</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255574.64</v>
      </c>
      <c r="E350" s="51">
        <f t="shared" si="95"/>
        <v>1463884.8499999999</v>
      </c>
      <c r="F350" s="52">
        <f t="shared" si="81"/>
        <v>572.78173217812207</v>
      </c>
    </row>
    <row r="351" spans="1:6" ht="12.75" customHeight="1">
      <c r="A351" s="53">
        <v>41</v>
      </c>
      <c r="B351" s="85" t="s">
        <v>741</v>
      </c>
      <c r="C351" s="50" t="s">
        <v>742</v>
      </c>
      <c r="D351" s="51">
        <f t="shared" ref="D351:E351" si="96">D352+D356</f>
        <v>4114.41</v>
      </c>
      <c r="E351" s="51">
        <f t="shared" si="96"/>
        <v>57575.78</v>
      </c>
      <c r="F351" s="52">
        <f t="shared" si="81"/>
        <v>1399.3690468378211</v>
      </c>
    </row>
    <row r="352" spans="1:6" ht="12.75" customHeight="1">
      <c r="A352" s="53">
        <v>411</v>
      </c>
      <c r="B352" s="85" t="s">
        <v>743</v>
      </c>
      <c r="C352" s="50" t="s">
        <v>744</v>
      </c>
      <c r="D352" s="51">
        <f t="shared" ref="D352:E352" si="97">SUM(D353:D355)</f>
        <v>0</v>
      </c>
      <c r="E352" s="51">
        <f t="shared" si="97"/>
        <v>15000</v>
      </c>
      <c r="F352" s="52" t="str">
        <f t="shared" si="81"/>
        <v>-</v>
      </c>
    </row>
    <row r="353" spans="1:6" ht="12.75" customHeight="1">
      <c r="A353" s="53">
        <v>4111</v>
      </c>
      <c r="B353" s="85" t="s">
        <v>641</v>
      </c>
      <c r="C353" s="50" t="s">
        <v>745</v>
      </c>
      <c r="D353" s="242">
        <v>0</v>
      </c>
      <c r="E353" s="242">
        <v>15000</v>
      </c>
      <c r="F353" s="52" t="str">
        <f t="shared" si="81"/>
        <v>-</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4114.41</v>
      </c>
      <c r="E356" s="51">
        <f t="shared" si="98"/>
        <v>42575.78</v>
      </c>
      <c r="F356" s="52">
        <f t="shared" si="81"/>
        <v>1034.796726626661</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0</v>
      </c>
      <c r="E359" s="242">
        <v>0</v>
      </c>
      <c r="F359" s="52" t="str">
        <f t="shared" si="81"/>
        <v>-</v>
      </c>
    </row>
    <row r="360" spans="1:6" ht="12.75" customHeight="1">
      <c r="A360" s="53">
        <v>4124</v>
      </c>
      <c r="B360" s="85" t="s">
        <v>655</v>
      </c>
      <c r="C360" s="50" t="s">
        <v>754</v>
      </c>
      <c r="D360" s="242">
        <v>0</v>
      </c>
      <c r="E360" s="242">
        <v>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4114.41</v>
      </c>
      <c r="E362" s="242">
        <v>42575.78</v>
      </c>
      <c r="F362" s="52">
        <f t="shared" si="81"/>
        <v>1034.796726626661</v>
      </c>
    </row>
    <row r="363" spans="1:6" ht="24">
      <c r="A363" s="53">
        <v>42</v>
      </c>
      <c r="B363" s="232" t="s">
        <v>757</v>
      </c>
      <c r="C363" s="50" t="s">
        <v>758</v>
      </c>
      <c r="D363" s="51">
        <f t="shared" ref="D363:E363" si="99">D364+D369+D378+D383+D388+D391</f>
        <v>251460.23</v>
      </c>
      <c r="E363" s="51">
        <f t="shared" si="99"/>
        <v>1406309.0699999998</v>
      </c>
      <c r="F363" s="52">
        <f t="shared" si="81"/>
        <v>559.25705229809091</v>
      </c>
    </row>
    <row r="364" spans="1:6" ht="12.75" customHeight="1">
      <c r="A364" s="53">
        <v>421</v>
      </c>
      <c r="B364" s="85" t="s">
        <v>759</v>
      </c>
      <c r="C364" s="50" t="s">
        <v>760</v>
      </c>
      <c r="D364" s="51">
        <f t="shared" ref="D364:E364" si="100">SUM(D365:D368)</f>
        <v>244057.75</v>
      </c>
      <c r="E364" s="51">
        <f t="shared" si="100"/>
        <v>1378920.69</v>
      </c>
      <c r="F364" s="52">
        <f t="shared" si="81"/>
        <v>564.99770648545268</v>
      </c>
    </row>
    <row r="365" spans="1:6" ht="12.75" customHeight="1">
      <c r="A365" s="53">
        <v>4211</v>
      </c>
      <c r="B365" s="85" t="s">
        <v>665</v>
      </c>
      <c r="C365" s="50" t="s">
        <v>761</v>
      </c>
      <c r="D365" s="242">
        <v>0</v>
      </c>
      <c r="E365" s="242">
        <v>0</v>
      </c>
      <c r="F365" s="52" t="str">
        <f t="shared" si="81"/>
        <v>-</v>
      </c>
    </row>
    <row r="366" spans="1:6" ht="12.75" customHeight="1">
      <c r="A366" s="53">
        <v>4212</v>
      </c>
      <c r="B366" s="85" t="s">
        <v>667</v>
      </c>
      <c r="C366" s="50" t="s">
        <v>762</v>
      </c>
      <c r="D366" s="242">
        <v>14917.45</v>
      </c>
      <c r="E366" s="242">
        <v>4730</v>
      </c>
      <c r="F366" s="52">
        <f t="shared" si="81"/>
        <v>31.707832102671702</v>
      </c>
    </row>
    <row r="367" spans="1:6" ht="12.75" customHeight="1">
      <c r="A367" s="53">
        <v>4213</v>
      </c>
      <c r="B367" s="85" t="s">
        <v>669</v>
      </c>
      <c r="C367" s="50" t="s">
        <v>763</v>
      </c>
      <c r="D367" s="242">
        <v>97462.91</v>
      </c>
      <c r="E367" s="242">
        <v>152580.28</v>
      </c>
      <c r="F367" s="52">
        <f t="shared" si="81"/>
        <v>156.55214891490516</v>
      </c>
    </row>
    <row r="368" spans="1:6" ht="12.75" customHeight="1">
      <c r="A368" s="53">
        <v>4214</v>
      </c>
      <c r="B368" s="85" t="s">
        <v>671</v>
      </c>
      <c r="C368" s="50" t="s">
        <v>764</v>
      </c>
      <c r="D368" s="242">
        <v>131677.39000000001</v>
      </c>
      <c r="E368" s="242">
        <v>1221610.4099999999</v>
      </c>
      <c r="F368" s="52">
        <f t="shared" si="81"/>
        <v>927.72981754878322</v>
      </c>
    </row>
    <row r="369" spans="1:6" ht="12.75" customHeight="1">
      <c r="A369" s="53">
        <v>422</v>
      </c>
      <c r="B369" s="85" t="s">
        <v>765</v>
      </c>
      <c r="C369" s="50" t="s">
        <v>766</v>
      </c>
      <c r="D369" s="51">
        <f t="shared" ref="D369:E369" si="101">SUM(D370:D377)</f>
        <v>3171.94</v>
      </c>
      <c r="E369" s="51">
        <f t="shared" si="101"/>
        <v>17150.88</v>
      </c>
      <c r="F369" s="52">
        <f t="shared" si="81"/>
        <v>540.70631853061536</v>
      </c>
    </row>
    <row r="370" spans="1:6" ht="12.75" customHeight="1">
      <c r="A370" s="53">
        <v>4221</v>
      </c>
      <c r="B370" s="85" t="s">
        <v>675</v>
      </c>
      <c r="C370" s="50" t="s">
        <v>767</v>
      </c>
      <c r="D370" s="242">
        <v>3171.94</v>
      </c>
      <c r="E370" s="242">
        <v>17150.88</v>
      </c>
      <c r="F370" s="52">
        <f t="shared" si="81"/>
        <v>540.70631853061536</v>
      </c>
    </row>
    <row r="371" spans="1:6" ht="12.75" customHeight="1">
      <c r="A371" s="53">
        <v>4222</v>
      </c>
      <c r="B371" s="85" t="s">
        <v>768</v>
      </c>
      <c r="C371" s="50" t="s">
        <v>769</v>
      </c>
      <c r="D371" s="242">
        <v>0</v>
      </c>
      <c r="E371" s="242">
        <v>0</v>
      </c>
      <c r="F371" s="52" t="str">
        <f t="shared" si="81"/>
        <v>-</v>
      </c>
    </row>
    <row r="372" spans="1:6" ht="12.75" customHeight="1">
      <c r="A372" s="53">
        <v>4223</v>
      </c>
      <c r="B372" s="85" t="s">
        <v>679</v>
      </c>
      <c r="C372" s="50" t="s">
        <v>770</v>
      </c>
      <c r="D372" s="242">
        <v>0</v>
      </c>
      <c r="E372" s="242">
        <v>0</v>
      </c>
      <c r="F372" s="52" t="str">
        <f t="shared" si="81"/>
        <v>-</v>
      </c>
    </row>
    <row r="373" spans="1:6" ht="12.75" customHeight="1">
      <c r="A373" s="53">
        <v>4224</v>
      </c>
      <c r="B373" s="85" t="s">
        <v>681</v>
      </c>
      <c r="C373" s="50" t="s">
        <v>771</v>
      </c>
      <c r="D373" s="242">
        <v>0</v>
      </c>
      <c r="E373" s="242">
        <v>0</v>
      </c>
      <c r="F373" s="52" t="str">
        <f t="shared" si="81"/>
        <v>-</v>
      </c>
    </row>
    <row r="374" spans="1:6" ht="12.75" customHeight="1">
      <c r="A374" s="53">
        <v>4225</v>
      </c>
      <c r="B374" s="85" t="s">
        <v>683</v>
      </c>
      <c r="C374" s="50" t="s">
        <v>772</v>
      </c>
      <c r="D374" s="242">
        <v>0</v>
      </c>
      <c r="E374" s="242">
        <v>0</v>
      </c>
      <c r="F374" s="52" t="str">
        <f t="shared" si="81"/>
        <v>-</v>
      </c>
    </row>
    <row r="375" spans="1:6" ht="12.75" customHeight="1">
      <c r="A375" s="53">
        <v>4226</v>
      </c>
      <c r="B375" s="85" t="s">
        <v>685</v>
      </c>
      <c r="C375" s="50" t="s">
        <v>773</v>
      </c>
      <c r="D375" s="242">
        <v>0</v>
      </c>
      <c r="E375" s="242">
        <v>0</v>
      </c>
      <c r="F375" s="52" t="str">
        <f t="shared" si="81"/>
        <v>-</v>
      </c>
    </row>
    <row r="376" spans="1:6" ht="12.75" customHeight="1">
      <c r="A376" s="53">
        <v>4227</v>
      </c>
      <c r="B376" s="232" t="s">
        <v>687</v>
      </c>
      <c r="C376" s="50" t="s">
        <v>774</v>
      </c>
      <c r="D376" s="242">
        <v>0</v>
      </c>
      <c r="E376" s="242">
        <v>0</v>
      </c>
      <c r="F376" s="52" t="str">
        <f t="shared" si="81"/>
        <v>-</v>
      </c>
    </row>
    <row r="377" spans="1:6" ht="12.75" customHeight="1">
      <c r="A377" s="53" t="s">
        <v>775</v>
      </c>
      <c r="B377" s="232" t="s">
        <v>690</v>
      </c>
      <c r="C377" s="50" t="s">
        <v>775</v>
      </c>
      <c r="D377" s="242">
        <v>0</v>
      </c>
      <c r="E377" s="242">
        <v>0</v>
      </c>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v>0</v>
      </c>
      <c r="F379" s="52" t="str">
        <f t="shared" si="81"/>
        <v>-</v>
      </c>
    </row>
    <row r="380" spans="1:6" ht="12.75" customHeight="1">
      <c r="A380" s="53">
        <v>4232</v>
      </c>
      <c r="B380" s="85" t="s">
        <v>695</v>
      </c>
      <c r="C380" s="50" t="s">
        <v>779</v>
      </c>
      <c r="D380" s="242">
        <v>0</v>
      </c>
      <c r="E380" s="242">
        <v>0</v>
      </c>
      <c r="F380" s="52" t="str">
        <f t="shared" si="81"/>
        <v>-</v>
      </c>
    </row>
    <row r="381" spans="1:6" ht="12.75" customHeight="1">
      <c r="A381" s="53">
        <v>4233</v>
      </c>
      <c r="B381" s="85" t="s">
        <v>697</v>
      </c>
      <c r="C381" s="50" t="s">
        <v>780</v>
      </c>
      <c r="D381" s="242">
        <v>0</v>
      </c>
      <c r="E381" s="242">
        <v>0</v>
      </c>
      <c r="F381" s="52" t="str">
        <f t="shared" si="81"/>
        <v>-</v>
      </c>
    </row>
    <row r="382" spans="1:6" ht="12.75" customHeight="1">
      <c r="A382" s="53">
        <v>4234</v>
      </c>
      <c r="B382" s="232" t="s">
        <v>699</v>
      </c>
      <c r="C382" s="50" t="s">
        <v>781</v>
      </c>
      <c r="D382" s="242">
        <v>0</v>
      </c>
      <c r="E382" s="242">
        <v>0</v>
      </c>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v>0</v>
      </c>
      <c r="F384" s="52" t="str">
        <f t="shared" si="81"/>
        <v>-</v>
      </c>
    </row>
    <row r="385" spans="1:6" ht="12.75" customHeight="1">
      <c r="A385" s="53">
        <v>4242</v>
      </c>
      <c r="B385" s="85" t="s">
        <v>705</v>
      </c>
      <c r="C385" s="50" t="s">
        <v>786</v>
      </c>
      <c r="D385" s="242">
        <v>0</v>
      </c>
      <c r="E385" s="242">
        <v>0</v>
      </c>
      <c r="F385" s="52" t="str">
        <f t="shared" si="81"/>
        <v>-</v>
      </c>
    </row>
    <row r="386" spans="1:6" ht="12.75" customHeight="1">
      <c r="A386" s="53">
        <v>4243</v>
      </c>
      <c r="B386" s="85" t="s">
        <v>707</v>
      </c>
      <c r="C386" s="50" t="s">
        <v>787</v>
      </c>
      <c r="D386" s="242">
        <v>0</v>
      </c>
      <c r="E386" s="242">
        <v>0</v>
      </c>
      <c r="F386" s="52" t="str">
        <f t="shared" si="81"/>
        <v>-</v>
      </c>
    </row>
    <row r="387" spans="1:6" ht="12.75" customHeight="1">
      <c r="A387" s="53">
        <v>4244</v>
      </c>
      <c r="B387" s="85" t="s">
        <v>709</v>
      </c>
      <c r="C387" s="50" t="s">
        <v>788</v>
      </c>
      <c r="D387" s="242">
        <v>0</v>
      </c>
      <c r="E387" s="242">
        <v>0</v>
      </c>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v>0</v>
      </c>
      <c r="F389" s="52" t="str">
        <f t="shared" si="81"/>
        <v>-</v>
      </c>
    </row>
    <row r="390" spans="1:6" ht="12.75" customHeight="1">
      <c r="A390" s="53">
        <v>4252</v>
      </c>
      <c r="B390" s="85" t="s">
        <v>715</v>
      </c>
      <c r="C390" s="50" t="s">
        <v>793</v>
      </c>
      <c r="D390" s="242">
        <v>0</v>
      </c>
      <c r="E390" s="242">
        <v>0</v>
      </c>
      <c r="F390" s="52" t="str">
        <f t="shared" si="81"/>
        <v>-</v>
      </c>
    </row>
    <row r="391" spans="1:6" ht="12.75" customHeight="1">
      <c r="A391" s="53">
        <v>426</v>
      </c>
      <c r="B391" s="85" t="s">
        <v>794</v>
      </c>
      <c r="C391" s="50" t="s">
        <v>795</v>
      </c>
      <c r="D391" s="51">
        <f t="shared" ref="D391:E391" si="105">SUM(D392:D395)</f>
        <v>4230.54</v>
      </c>
      <c r="E391" s="51">
        <f t="shared" si="105"/>
        <v>10237.5</v>
      </c>
      <c r="F391" s="52">
        <f t="shared" si="81"/>
        <v>241.99038420627153</v>
      </c>
    </row>
    <row r="392" spans="1:6" ht="12.75" customHeight="1">
      <c r="A392" s="53">
        <v>4261</v>
      </c>
      <c r="B392" s="85" t="s">
        <v>719</v>
      </c>
      <c r="C392" s="50" t="s">
        <v>796</v>
      </c>
      <c r="D392" s="242">
        <v>0</v>
      </c>
      <c r="E392" s="242">
        <v>0</v>
      </c>
      <c r="F392" s="52" t="str">
        <f t="shared" si="81"/>
        <v>-</v>
      </c>
    </row>
    <row r="393" spans="1:6" ht="12.75" customHeight="1">
      <c r="A393" s="53">
        <v>4262</v>
      </c>
      <c r="B393" s="85" t="s">
        <v>721</v>
      </c>
      <c r="C393" s="50" t="s">
        <v>797</v>
      </c>
      <c r="D393" s="242">
        <v>4230.54</v>
      </c>
      <c r="E393" s="242">
        <v>10237.5</v>
      </c>
      <c r="F393" s="52">
        <f t="shared" si="81"/>
        <v>241.99038420627153</v>
      </c>
    </row>
    <row r="394" spans="1:6" ht="12.75" customHeight="1">
      <c r="A394" s="53">
        <v>4263</v>
      </c>
      <c r="B394" s="85" t="s">
        <v>723</v>
      </c>
      <c r="C394" s="50" t="s">
        <v>798</v>
      </c>
      <c r="D394" s="242">
        <v>0</v>
      </c>
      <c r="E394" s="242">
        <v>0</v>
      </c>
      <c r="F394" s="52" t="str">
        <f t="shared" si="81"/>
        <v>-</v>
      </c>
    </row>
    <row r="395" spans="1:6" ht="12.75" customHeight="1">
      <c r="A395" s="53">
        <v>4264</v>
      </c>
      <c r="B395" s="85" t="s">
        <v>725</v>
      </c>
      <c r="C395" s="50" t="s">
        <v>799</v>
      </c>
      <c r="D395" s="242">
        <v>0</v>
      </c>
      <c r="E395" s="242">
        <v>0</v>
      </c>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v>0</v>
      </c>
      <c r="F398" s="52" t="str">
        <f t="shared" si="81"/>
        <v>-</v>
      </c>
    </row>
    <row r="399" spans="1:6" ht="12.75" customHeight="1">
      <c r="A399" s="53">
        <v>4312</v>
      </c>
      <c r="B399" s="85" t="s">
        <v>733</v>
      </c>
      <c r="C399" s="50" t="s">
        <v>805</v>
      </c>
      <c r="D399" s="242">
        <v>0</v>
      </c>
      <c r="E399" s="242">
        <v>0</v>
      </c>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v>0</v>
      </c>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v>0</v>
      </c>
      <c r="F403" s="52" t="str">
        <f t="shared" si="81"/>
        <v>-</v>
      </c>
    </row>
    <row r="404" spans="1:6" ht="12.75" customHeight="1">
      <c r="A404" s="53">
        <v>452</v>
      </c>
      <c r="B404" s="85" t="s">
        <v>814</v>
      </c>
      <c r="C404" s="50" t="s">
        <v>815</v>
      </c>
      <c r="D404" s="242">
        <v>0</v>
      </c>
      <c r="E404" s="242">
        <v>0</v>
      </c>
      <c r="F404" s="52" t="str">
        <f t="shared" si="81"/>
        <v>-</v>
      </c>
    </row>
    <row r="405" spans="1:6" ht="12.75" customHeight="1">
      <c r="A405" s="53">
        <v>453</v>
      </c>
      <c r="B405" s="85" t="s">
        <v>816</v>
      </c>
      <c r="C405" s="50" t="s">
        <v>817</v>
      </c>
      <c r="D405" s="242">
        <v>0</v>
      </c>
      <c r="E405" s="242">
        <v>0</v>
      </c>
      <c r="F405" s="52" t="str">
        <f t="shared" si="81"/>
        <v>-</v>
      </c>
    </row>
    <row r="406" spans="1:6" ht="12.75" customHeight="1">
      <c r="A406" s="53">
        <v>454</v>
      </c>
      <c r="B406" s="85" t="s">
        <v>818</v>
      </c>
      <c r="C406" s="50" t="s">
        <v>819</v>
      </c>
      <c r="D406" s="242">
        <v>0</v>
      </c>
      <c r="E406" s="242">
        <v>0</v>
      </c>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255574.64</v>
      </c>
      <c r="E408" s="51">
        <f t="shared" si="111"/>
        <v>1456494.47</v>
      </c>
      <c r="F408" s="52">
        <f t="shared" si="81"/>
        <v>569.89006029706229</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4670906.72</v>
      </c>
      <c r="E410" s="242">
        <v>4927161.5599999996</v>
      </c>
      <c r="F410" s="52">
        <f t="shared" si="81"/>
        <v>105.48619048423215</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1227934.55</v>
      </c>
      <c r="E412" s="51">
        <f>E6+E298</f>
        <v>2348683.9700000007</v>
      </c>
      <c r="F412" s="52">
        <f t="shared" si="81"/>
        <v>191.27110398514321</v>
      </c>
    </row>
    <row r="413" spans="1:6" ht="12.75" customHeight="1">
      <c r="A413" s="53" t="s">
        <v>609</v>
      </c>
      <c r="B413" s="85" t="s">
        <v>832</v>
      </c>
      <c r="C413" s="50" t="s">
        <v>833</v>
      </c>
      <c r="D413" s="51">
        <f t="shared" ref="D413:E413" si="112">D289+D350</f>
        <v>858777.28</v>
      </c>
      <c r="E413" s="51">
        <f t="shared" si="112"/>
        <v>2165263.08</v>
      </c>
      <c r="F413" s="52">
        <f t="shared" si="81"/>
        <v>252.13325159231039</v>
      </c>
    </row>
    <row r="414" spans="1:6" ht="12.75" customHeight="1">
      <c r="A414" s="53" t="s">
        <v>609</v>
      </c>
      <c r="B414" s="85" t="s">
        <v>834</v>
      </c>
      <c r="C414" s="50" t="s">
        <v>835</v>
      </c>
      <c r="D414" s="51">
        <f t="shared" ref="D414:E414" si="113">IF(D412&gt;=D413,D412-D413,0)</f>
        <v>369157.27</v>
      </c>
      <c r="E414" s="51">
        <f t="shared" si="113"/>
        <v>183420.8900000006</v>
      </c>
      <c r="F414" s="52">
        <f t="shared" si="81"/>
        <v>49.686381633497447</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418040.23999999929</v>
      </c>
      <c r="E417" s="51">
        <f t="shared" si="116"/>
        <v>35610.699999999255</v>
      </c>
      <c r="F417" s="52">
        <f t="shared" si="81"/>
        <v>8.5184861629586948</v>
      </c>
    </row>
    <row r="418" spans="1:6" ht="12.75" customHeight="1">
      <c r="A418" s="55" t="s">
        <v>843</v>
      </c>
      <c r="B418" s="233" t="s">
        <v>844</v>
      </c>
      <c r="C418" s="56" t="s">
        <v>845</v>
      </c>
      <c r="D418" s="62">
        <f t="shared" ref="D418:E418" si="117">D294+D411</f>
        <v>19451.32</v>
      </c>
      <c r="E418" s="62">
        <f t="shared" si="117"/>
        <v>18292.79</v>
      </c>
      <c r="F418" s="57">
        <f t="shared" si="81"/>
        <v>94.043951772938811</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16760.88</v>
      </c>
      <c r="E420" s="51">
        <f t="shared" si="118"/>
        <v>0</v>
      </c>
      <c r="F420" s="52">
        <f t="shared" ref="F420:F647" si="119">IF(D420&lt;&gt;0,IF(E420/D420&gt;=100,"&gt;&gt;100",E420/D420*100),"-")</f>
        <v>0</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v>0</v>
      </c>
      <c r="F423" s="52" t="str">
        <f t="shared" si="119"/>
        <v>-</v>
      </c>
    </row>
    <row r="424" spans="1:6" ht="12.75" customHeight="1">
      <c r="A424" s="53">
        <v>8114</v>
      </c>
      <c r="B424" s="85" t="s">
        <v>855</v>
      </c>
      <c r="C424" s="50" t="s">
        <v>856</v>
      </c>
      <c r="D424" s="242">
        <v>0</v>
      </c>
      <c r="E424" s="242">
        <v>0</v>
      </c>
      <c r="F424" s="52" t="str">
        <f t="shared" si="119"/>
        <v>-</v>
      </c>
    </row>
    <row r="425" spans="1:6" ht="12.75" customHeight="1">
      <c r="A425" s="53">
        <v>8115</v>
      </c>
      <c r="B425" s="85" t="s">
        <v>857</v>
      </c>
      <c r="C425" s="50" t="s">
        <v>858</v>
      </c>
      <c r="D425" s="242">
        <v>0</v>
      </c>
      <c r="E425" s="242">
        <v>0</v>
      </c>
      <c r="F425" s="52" t="str">
        <f t="shared" si="119"/>
        <v>-</v>
      </c>
    </row>
    <row r="426" spans="1:6" ht="12.75" customHeight="1">
      <c r="A426" s="53">
        <v>8116</v>
      </c>
      <c r="B426" s="85" t="s">
        <v>859</v>
      </c>
      <c r="C426" s="50" t="s">
        <v>860</v>
      </c>
      <c r="D426" s="242">
        <v>0</v>
      </c>
      <c r="E426" s="242">
        <v>0</v>
      </c>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v>0</v>
      </c>
      <c r="F428" s="52" t="str">
        <f t="shared" si="119"/>
        <v>-</v>
      </c>
    </row>
    <row r="429" spans="1:6" ht="24">
      <c r="A429" s="53">
        <v>8122</v>
      </c>
      <c r="B429" s="232" t="s">
        <v>865</v>
      </c>
      <c r="C429" s="50" t="s">
        <v>866</v>
      </c>
      <c r="D429" s="242">
        <v>0</v>
      </c>
      <c r="E429" s="242">
        <v>0</v>
      </c>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v>0</v>
      </c>
      <c r="F431" s="52" t="str">
        <f t="shared" si="119"/>
        <v>-</v>
      </c>
    </row>
    <row r="432" spans="1:6" ht="12.75" customHeight="1">
      <c r="A432" s="53">
        <v>8133</v>
      </c>
      <c r="B432" s="85" t="s">
        <v>871</v>
      </c>
      <c r="C432" s="50" t="s">
        <v>872</v>
      </c>
      <c r="D432" s="242">
        <v>0</v>
      </c>
      <c r="E432" s="242">
        <v>0</v>
      </c>
      <c r="F432" s="52" t="str">
        <f t="shared" si="119"/>
        <v>-</v>
      </c>
    </row>
    <row r="433" spans="1:6" ht="12.75" customHeight="1">
      <c r="A433" s="53">
        <v>8134</v>
      </c>
      <c r="B433" s="85" t="s">
        <v>873</v>
      </c>
      <c r="C433" s="50" t="s">
        <v>874</v>
      </c>
      <c r="D433" s="242">
        <v>0</v>
      </c>
      <c r="E433" s="242">
        <v>0</v>
      </c>
      <c r="F433" s="52" t="str">
        <f t="shared" si="119"/>
        <v>-</v>
      </c>
    </row>
    <row r="434" spans="1:6" ht="24">
      <c r="A434" s="53">
        <v>814</v>
      </c>
      <c r="B434" s="232" t="s">
        <v>875</v>
      </c>
      <c r="C434" s="50" t="s">
        <v>876</v>
      </c>
      <c r="D434" s="242">
        <v>0</v>
      </c>
      <c r="E434" s="242">
        <v>0</v>
      </c>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v>0</v>
      </c>
      <c r="F436" s="52" t="str">
        <f t="shared" si="119"/>
        <v>-</v>
      </c>
    </row>
    <row r="437" spans="1:6" ht="24">
      <c r="A437" s="53">
        <v>8154</v>
      </c>
      <c r="B437" s="85" t="s">
        <v>881</v>
      </c>
      <c r="C437" s="50" t="s">
        <v>882</v>
      </c>
      <c r="D437" s="242">
        <v>0</v>
      </c>
      <c r="E437" s="242">
        <v>0</v>
      </c>
      <c r="F437" s="52" t="str">
        <f t="shared" si="119"/>
        <v>-</v>
      </c>
    </row>
    <row r="438" spans="1:6" ht="24">
      <c r="A438" s="53">
        <v>8155</v>
      </c>
      <c r="B438" s="85" t="s">
        <v>883</v>
      </c>
      <c r="C438" s="50" t="s">
        <v>884</v>
      </c>
      <c r="D438" s="242">
        <v>0</v>
      </c>
      <c r="E438" s="242">
        <v>0</v>
      </c>
      <c r="F438" s="52" t="str">
        <f t="shared" si="119"/>
        <v>-</v>
      </c>
    </row>
    <row r="439" spans="1:6" ht="12.75" customHeight="1">
      <c r="A439" s="53">
        <v>8156</v>
      </c>
      <c r="B439" s="85" t="s">
        <v>885</v>
      </c>
      <c r="C439" s="50" t="s">
        <v>886</v>
      </c>
      <c r="D439" s="242">
        <v>0</v>
      </c>
      <c r="E439" s="242">
        <v>0</v>
      </c>
      <c r="F439" s="52" t="str">
        <f t="shared" si="119"/>
        <v>-</v>
      </c>
    </row>
    <row r="440" spans="1:6" ht="12.75" customHeight="1">
      <c r="A440" s="53">
        <v>8157</v>
      </c>
      <c r="B440" s="85" t="s">
        <v>887</v>
      </c>
      <c r="C440" s="50" t="s">
        <v>888</v>
      </c>
      <c r="D440" s="242">
        <v>0</v>
      </c>
      <c r="E440" s="242">
        <v>0</v>
      </c>
      <c r="F440" s="52" t="str">
        <f t="shared" si="119"/>
        <v>-</v>
      </c>
    </row>
    <row r="441" spans="1:6" ht="12.75" customHeight="1">
      <c r="A441" s="53">
        <v>8158</v>
      </c>
      <c r="B441" s="85" t="s">
        <v>889</v>
      </c>
      <c r="C441" s="50" t="s">
        <v>890</v>
      </c>
      <c r="D441" s="242">
        <v>0</v>
      </c>
      <c r="E441" s="242">
        <v>0</v>
      </c>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v>0</v>
      </c>
      <c r="F443" s="52" t="str">
        <f t="shared" si="119"/>
        <v>-</v>
      </c>
    </row>
    <row r="444" spans="1:6" ht="12.75" customHeight="1">
      <c r="A444" s="53">
        <v>8164</v>
      </c>
      <c r="B444" s="85" t="s">
        <v>895</v>
      </c>
      <c r="C444" s="50" t="s">
        <v>896</v>
      </c>
      <c r="D444" s="242">
        <v>0</v>
      </c>
      <c r="E444" s="242">
        <v>0</v>
      </c>
      <c r="F444" s="52" t="str">
        <f t="shared" si="119"/>
        <v>-</v>
      </c>
    </row>
    <row r="445" spans="1:6" ht="12.75" customHeight="1">
      <c r="A445" s="53">
        <v>8165</v>
      </c>
      <c r="B445" s="85" t="s">
        <v>897</v>
      </c>
      <c r="C445" s="50" t="s">
        <v>898</v>
      </c>
      <c r="D445" s="242">
        <v>0</v>
      </c>
      <c r="E445" s="242">
        <v>0</v>
      </c>
      <c r="F445" s="52" t="str">
        <f t="shared" si="119"/>
        <v>-</v>
      </c>
    </row>
    <row r="446" spans="1:6" ht="12.75" customHeight="1">
      <c r="A446" s="53">
        <v>8166</v>
      </c>
      <c r="B446" s="85" t="s">
        <v>899</v>
      </c>
      <c r="C446" s="50" t="s">
        <v>900</v>
      </c>
      <c r="D446" s="242">
        <v>0</v>
      </c>
      <c r="E446" s="242">
        <v>0</v>
      </c>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v>0</v>
      </c>
      <c r="F448" s="52" t="str">
        <f t="shared" si="119"/>
        <v>-</v>
      </c>
    </row>
    <row r="449" spans="1:6" ht="12.75" customHeight="1">
      <c r="A449" s="53">
        <v>8172</v>
      </c>
      <c r="B449" s="85" t="s">
        <v>905</v>
      </c>
      <c r="C449" s="50" t="s">
        <v>906</v>
      </c>
      <c r="D449" s="242">
        <v>0</v>
      </c>
      <c r="E449" s="242">
        <v>0</v>
      </c>
      <c r="F449" s="52" t="str">
        <f t="shared" si="119"/>
        <v>-</v>
      </c>
    </row>
    <row r="450" spans="1:6" ht="12.75" customHeight="1">
      <c r="A450" s="53">
        <v>8173</v>
      </c>
      <c r="B450" s="85" t="s">
        <v>907</v>
      </c>
      <c r="C450" s="50" t="s">
        <v>908</v>
      </c>
      <c r="D450" s="242">
        <v>0</v>
      </c>
      <c r="E450" s="242">
        <v>0</v>
      </c>
      <c r="F450" s="52" t="str">
        <f t="shared" si="119"/>
        <v>-</v>
      </c>
    </row>
    <row r="451" spans="1:6" ht="12.75" customHeight="1">
      <c r="A451" s="53">
        <v>8174</v>
      </c>
      <c r="B451" s="85" t="s">
        <v>909</v>
      </c>
      <c r="C451" s="50" t="s">
        <v>910</v>
      </c>
      <c r="D451" s="242">
        <v>0</v>
      </c>
      <c r="E451" s="242">
        <v>0</v>
      </c>
      <c r="F451" s="52" t="str">
        <f t="shared" si="119"/>
        <v>-</v>
      </c>
    </row>
    <row r="452" spans="1:6" ht="12.75" customHeight="1">
      <c r="A452" s="53">
        <v>8175</v>
      </c>
      <c r="B452" s="85" t="s">
        <v>911</v>
      </c>
      <c r="C452" s="50" t="s">
        <v>912</v>
      </c>
      <c r="D452" s="242">
        <v>0</v>
      </c>
      <c r="E452" s="242">
        <v>0</v>
      </c>
      <c r="F452" s="52" t="str">
        <f t="shared" si="119"/>
        <v>-</v>
      </c>
    </row>
    <row r="453" spans="1:6" ht="24">
      <c r="A453" s="53">
        <v>8176</v>
      </c>
      <c r="B453" s="85" t="s">
        <v>913</v>
      </c>
      <c r="C453" s="50" t="s">
        <v>914</v>
      </c>
      <c r="D453" s="242">
        <v>0</v>
      </c>
      <c r="E453" s="242">
        <v>0</v>
      </c>
      <c r="F453" s="52" t="str">
        <f t="shared" si="119"/>
        <v>-</v>
      </c>
    </row>
    <row r="454" spans="1:6" ht="24">
      <c r="A454" s="53">
        <v>8177</v>
      </c>
      <c r="B454" s="232" t="s">
        <v>915</v>
      </c>
      <c r="C454" s="50" t="s">
        <v>916</v>
      </c>
      <c r="D454" s="242">
        <v>0</v>
      </c>
      <c r="E454" s="242">
        <v>0</v>
      </c>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v>0</v>
      </c>
      <c r="F456" s="52" t="str">
        <f t="shared" si="119"/>
        <v>-</v>
      </c>
    </row>
    <row r="457" spans="1:6" ht="24">
      <c r="A457" s="53" t="s">
        <v>921</v>
      </c>
      <c r="B457" s="232" t="s">
        <v>922</v>
      </c>
      <c r="C457" s="50" t="s">
        <v>921</v>
      </c>
      <c r="D457" s="242">
        <v>0</v>
      </c>
      <c r="E457" s="242">
        <v>0</v>
      </c>
      <c r="F457" s="52" t="str">
        <f t="shared" si="119"/>
        <v>-</v>
      </c>
    </row>
    <row r="458" spans="1:6" ht="12.75" customHeight="1">
      <c r="A458" s="53" t="s">
        <v>923</v>
      </c>
      <c r="B458" s="232" t="s">
        <v>924</v>
      </c>
      <c r="C458" s="50" t="s">
        <v>923</v>
      </c>
      <c r="D458" s="242">
        <v>0</v>
      </c>
      <c r="E458" s="242">
        <v>0</v>
      </c>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v>0</v>
      </c>
      <c r="F461" s="52" t="str">
        <f t="shared" si="119"/>
        <v>-</v>
      </c>
    </row>
    <row r="462" spans="1:6" ht="12.75" customHeight="1">
      <c r="A462" s="53">
        <v>8212</v>
      </c>
      <c r="B462" s="85" t="s">
        <v>931</v>
      </c>
      <c r="C462" s="50" t="s">
        <v>932</v>
      </c>
      <c r="D462" s="242">
        <v>0</v>
      </c>
      <c r="E462" s="242">
        <v>0</v>
      </c>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v>0</v>
      </c>
      <c r="F464" s="52" t="str">
        <f t="shared" si="119"/>
        <v>-</v>
      </c>
    </row>
    <row r="465" spans="1:6" ht="12.75" customHeight="1">
      <c r="A465" s="53">
        <v>8222</v>
      </c>
      <c r="B465" s="85" t="s">
        <v>937</v>
      </c>
      <c r="C465" s="50" t="s">
        <v>938</v>
      </c>
      <c r="D465" s="242">
        <v>0</v>
      </c>
      <c r="E465" s="242">
        <v>0</v>
      </c>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v>0</v>
      </c>
      <c r="F467" s="52" t="str">
        <f t="shared" si="119"/>
        <v>-</v>
      </c>
    </row>
    <row r="468" spans="1:6" ht="12.75" customHeight="1">
      <c r="A468" s="53">
        <v>8232</v>
      </c>
      <c r="B468" s="85" t="s">
        <v>943</v>
      </c>
      <c r="C468" s="50" t="s">
        <v>944</v>
      </c>
      <c r="D468" s="242">
        <v>0</v>
      </c>
      <c r="E468" s="242">
        <v>0</v>
      </c>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v>0</v>
      </c>
      <c r="F470" s="52" t="str">
        <f t="shared" si="119"/>
        <v>-</v>
      </c>
    </row>
    <row r="471" spans="1:6" ht="12.75" customHeight="1">
      <c r="A471" s="53">
        <v>8242</v>
      </c>
      <c r="B471" s="85" t="s">
        <v>949</v>
      </c>
      <c r="C471" s="50" t="s">
        <v>950</v>
      </c>
      <c r="D471" s="242">
        <v>0</v>
      </c>
      <c r="E471" s="242">
        <v>0</v>
      </c>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v>0</v>
      </c>
      <c r="F474" s="52" t="str">
        <f t="shared" si="119"/>
        <v>-</v>
      </c>
    </row>
    <row r="475" spans="1:6" ht="12.75" customHeight="1">
      <c r="A475" s="53">
        <v>8313</v>
      </c>
      <c r="B475" s="85" t="s">
        <v>957</v>
      </c>
      <c r="C475" s="50" t="s">
        <v>958</v>
      </c>
      <c r="D475" s="242">
        <v>0</v>
      </c>
      <c r="E475" s="242">
        <v>0</v>
      </c>
      <c r="F475" s="52" t="str">
        <f t="shared" si="119"/>
        <v>-</v>
      </c>
    </row>
    <row r="476" spans="1:6" ht="12.75" customHeight="1">
      <c r="A476" s="53">
        <v>8314</v>
      </c>
      <c r="B476" s="85" t="s">
        <v>959</v>
      </c>
      <c r="C476" s="50" t="s">
        <v>960</v>
      </c>
      <c r="D476" s="242">
        <v>0</v>
      </c>
      <c r="E476" s="242">
        <v>0</v>
      </c>
      <c r="F476" s="52" t="str">
        <f t="shared" si="119"/>
        <v>-</v>
      </c>
    </row>
    <row r="477" spans="1:6" ht="24">
      <c r="A477" s="53">
        <v>832</v>
      </c>
      <c r="B477" s="232" t="s">
        <v>961</v>
      </c>
      <c r="C477" s="50" t="s">
        <v>962</v>
      </c>
      <c r="D477" s="242">
        <v>0</v>
      </c>
      <c r="E477" s="242">
        <v>0</v>
      </c>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v>0</v>
      </c>
      <c r="F479" s="52" t="str">
        <f t="shared" si="119"/>
        <v>-</v>
      </c>
    </row>
    <row r="480" spans="1:6" ht="12.75" customHeight="1">
      <c r="A480" s="53">
        <v>8332</v>
      </c>
      <c r="B480" s="85" t="s">
        <v>967</v>
      </c>
      <c r="C480" s="50" t="s">
        <v>968</v>
      </c>
      <c r="D480" s="242">
        <v>0</v>
      </c>
      <c r="E480" s="242">
        <v>0</v>
      </c>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v>0</v>
      </c>
      <c r="F482" s="52" t="str">
        <f t="shared" si="119"/>
        <v>-</v>
      </c>
    </row>
    <row r="483" spans="1:6" ht="12.75" customHeight="1">
      <c r="A483" s="53">
        <v>8342</v>
      </c>
      <c r="B483" s="85" t="s">
        <v>973</v>
      </c>
      <c r="C483" s="50" t="s">
        <v>974</v>
      </c>
      <c r="D483" s="242">
        <v>0</v>
      </c>
      <c r="E483" s="242">
        <v>0</v>
      </c>
      <c r="F483" s="52" t="str">
        <f t="shared" si="119"/>
        <v>-</v>
      </c>
    </row>
    <row r="484" spans="1:6" ht="12.75" customHeight="1">
      <c r="A484" s="53">
        <v>84</v>
      </c>
      <c r="B484" s="85" t="s">
        <v>975</v>
      </c>
      <c r="C484" s="50" t="s">
        <v>976</v>
      </c>
      <c r="D484" s="51">
        <f t="shared" ref="D484:E484" si="137">D485+D490+D494+D495+D502+D507</f>
        <v>16760.88</v>
      </c>
      <c r="E484" s="51">
        <f t="shared" si="137"/>
        <v>0</v>
      </c>
      <c r="F484" s="52">
        <f t="shared" si="119"/>
        <v>0</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v>0</v>
      </c>
      <c r="F486" s="52" t="str">
        <f t="shared" si="119"/>
        <v>-</v>
      </c>
    </row>
    <row r="487" spans="1:6" ht="12.75" customHeight="1">
      <c r="A487" s="53">
        <v>8414</v>
      </c>
      <c r="B487" s="85" t="s">
        <v>981</v>
      </c>
      <c r="C487" s="50" t="s">
        <v>982</v>
      </c>
      <c r="D487" s="242">
        <v>0</v>
      </c>
      <c r="E487" s="242">
        <v>0</v>
      </c>
      <c r="F487" s="52" t="str">
        <f t="shared" si="119"/>
        <v>-</v>
      </c>
    </row>
    <row r="488" spans="1:6" ht="12.75" customHeight="1">
      <c r="A488" s="53">
        <v>8415</v>
      </c>
      <c r="B488" s="85" t="s">
        <v>983</v>
      </c>
      <c r="C488" s="50" t="s">
        <v>984</v>
      </c>
      <c r="D488" s="242">
        <v>0</v>
      </c>
      <c r="E488" s="242">
        <v>0</v>
      </c>
      <c r="F488" s="52" t="str">
        <f t="shared" si="119"/>
        <v>-</v>
      </c>
    </row>
    <row r="489" spans="1:6" ht="12.75" customHeight="1">
      <c r="A489" s="53">
        <v>8416</v>
      </c>
      <c r="B489" s="85" t="s">
        <v>985</v>
      </c>
      <c r="C489" s="50" t="s">
        <v>986</v>
      </c>
      <c r="D489" s="242">
        <v>0</v>
      </c>
      <c r="E489" s="242">
        <v>0</v>
      </c>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v>0</v>
      </c>
      <c r="F491" s="52" t="str">
        <f t="shared" si="119"/>
        <v>-</v>
      </c>
    </row>
    <row r="492" spans="1:6" ht="12.75" customHeight="1">
      <c r="A492" s="53">
        <v>8423</v>
      </c>
      <c r="B492" s="85" t="s">
        <v>991</v>
      </c>
      <c r="C492" s="50" t="s">
        <v>992</v>
      </c>
      <c r="D492" s="242">
        <v>0</v>
      </c>
      <c r="E492" s="242">
        <v>0</v>
      </c>
      <c r="F492" s="52" t="str">
        <f t="shared" si="119"/>
        <v>-</v>
      </c>
    </row>
    <row r="493" spans="1:6" ht="12.75" customHeight="1">
      <c r="A493" s="53">
        <v>8424</v>
      </c>
      <c r="B493" s="85" t="s">
        <v>993</v>
      </c>
      <c r="C493" s="50" t="s">
        <v>994</v>
      </c>
      <c r="D493" s="242">
        <v>0</v>
      </c>
      <c r="E493" s="242">
        <v>0</v>
      </c>
      <c r="F493" s="52" t="str">
        <f t="shared" si="119"/>
        <v>-</v>
      </c>
    </row>
    <row r="494" spans="1:6" ht="12.75" customHeight="1">
      <c r="A494" s="53">
        <v>843</v>
      </c>
      <c r="B494" s="85" t="s">
        <v>995</v>
      </c>
      <c r="C494" s="50" t="s">
        <v>996</v>
      </c>
      <c r="D494" s="242">
        <v>0</v>
      </c>
      <c r="E494" s="242">
        <v>0</v>
      </c>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v>0</v>
      </c>
      <c r="F496" s="52" t="str">
        <f t="shared" si="119"/>
        <v>-</v>
      </c>
    </row>
    <row r="497" spans="1:6" ht="12.75" customHeight="1">
      <c r="A497" s="53">
        <v>8444</v>
      </c>
      <c r="B497" s="85" t="s">
        <v>1001</v>
      </c>
      <c r="C497" s="50" t="s">
        <v>1002</v>
      </c>
      <c r="D497" s="242">
        <v>0</v>
      </c>
      <c r="E497" s="242">
        <v>0</v>
      </c>
      <c r="F497" s="52" t="str">
        <f t="shared" si="119"/>
        <v>-</v>
      </c>
    </row>
    <row r="498" spans="1:6" ht="24">
      <c r="A498" s="53">
        <v>8445</v>
      </c>
      <c r="B498" s="85" t="s">
        <v>1003</v>
      </c>
      <c r="C498" s="50" t="s">
        <v>1004</v>
      </c>
      <c r="D498" s="242">
        <v>0</v>
      </c>
      <c r="E498" s="242">
        <v>0</v>
      </c>
      <c r="F498" s="52" t="str">
        <f t="shared" si="119"/>
        <v>-</v>
      </c>
    </row>
    <row r="499" spans="1:6" ht="12.75" customHeight="1">
      <c r="A499" s="53">
        <v>8446</v>
      </c>
      <c r="B499" s="85" t="s">
        <v>1005</v>
      </c>
      <c r="C499" s="50" t="s">
        <v>1006</v>
      </c>
      <c r="D499" s="242">
        <v>0</v>
      </c>
      <c r="E499" s="242">
        <v>0</v>
      </c>
      <c r="F499" s="52" t="str">
        <f t="shared" si="119"/>
        <v>-</v>
      </c>
    </row>
    <row r="500" spans="1:6" ht="12.75" customHeight="1">
      <c r="A500" s="53">
        <v>8447</v>
      </c>
      <c r="B500" s="85" t="s">
        <v>1007</v>
      </c>
      <c r="C500" s="50" t="s">
        <v>1008</v>
      </c>
      <c r="D500" s="242">
        <v>0</v>
      </c>
      <c r="E500" s="242">
        <v>0</v>
      </c>
      <c r="F500" s="52" t="str">
        <f t="shared" si="119"/>
        <v>-</v>
      </c>
    </row>
    <row r="501" spans="1:6" ht="12.75" customHeight="1">
      <c r="A501" s="53">
        <v>8448</v>
      </c>
      <c r="B501" s="85" t="s">
        <v>1009</v>
      </c>
      <c r="C501" s="50" t="s">
        <v>1010</v>
      </c>
      <c r="D501" s="242">
        <v>0</v>
      </c>
      <c r="E501" s="242">
        <v>0</v>
      </c>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v>0</v>
      </c>
      <c r="F503" s="52" t="str">
        <f t="shared" si="119"/>
        <v>-</v>
      </c>
    </row>
    <row r="504" spans="1:6" ht="12.75" customHeight="1">
      <c r="A504" s="53">
        <v>8454</v>
      </c>
      <c r="B504" s="85" t="s">
        <v>1015</v>
      </c>
      <c r="C504" s="50" t="s">
        <v>1016</v>
      </c>
      <c r="D504" s="242">
        <v>0</v>
      </c>
      <c r="E504" s="242">
        <v>0</v>
      </c>
      <c r="F504" s="52" t="str">
        <f t="shared" si="119"/>
        <v>-</v>
      </c>
    </row>
    <row r="505" spans="1:6" ht="12.75" customHeight="1">
      <c r="A505" s="53">
        <v>8455</v>
      </c>
      <c r="B505" s="85" t="s">
        <v>1017</v>
      </c>
      <c r="C505" s="50" t="s">
        <v>1018</v>
      </c>
      <c r="D505" s="242">
        <v>0</v>
      </c>
      <c r="E505" s="242">
        <v>0</v>
      </c>
      <c r="F505" s="52" t="str">
        <f t="shared" si="119"/>
        <v>-</v>
      </c>
    </row>
    <row r="506" spans="1:6" ht="12.75" customHeight="1">
      <c r="A506" s="53">
        <v>8456</v>
      </c>
      <c r="B506" s="85" t="s">
        <v>1019</v>
      </c>
      <c r="C506" s="50" t="s">
        <v>1020</v>
      </c>
      <c r="D506" s="242">
        <v>0</v>
      </c>
      <c r="E506" s="242">
        <v>0</v>
      </c>
      <c r="F506" s="52" t="str">
        <f t="shared" si="119"/>
        <v>-</v>
      </c>
    </row>
    <row r="507" spans="1:6" ht="12.75" customHeight="1">
      <c r="A507" s="53">
        <v>847</v>
      </c>
      <c r="B507" s="85" t="s">
        <v>1021</v>
      </c>
      <c r="C507" s="50" t="s">
        <v>1022</v>
      </c>
      <c r="D507" s="51">
        <f t="shared" ref="D507:E507" si="142">SUM(D508:D514)</f>
        <v>16760.88</v>
      </c>
      <c r="E507" s="51">
        <f t="shared" si="142"/>
        <v>0</v>
      </c>
      <c r="F507" s="52">
        <f t="shared" si="119"/>
        <v>0</v>
      </c>
    </row>
    <row r="508" spans="1:6" ht="12.75" customHeight="1">
      <c r="A508" s="53">
        <v>8471</v>
      </c>
      <c r="B508" s="85" t="s">
        <v>1023</v>
      </c>
      <c r="C508" s="50" t="s">
        <v>1024</v>
      </c>
      <c r="D508" s="242">
        <v>16760.88</v>
      </c>
      <c r="E508" s="242">
        <v>0</v>
      </c>
      <c r="F508" s="52">
        <f t="shared" si="119"/>
        <v>0</v>
      </c>
    </row>
    <row r="509" spans="1:6" ht="12.75" customHeight="1">
      <c r="A509" s="53">
        <v>8472</v>
      </c>
      <c r="B509" s="85" t="s">
        <v>1025</v>
      </c>
      <c r="C509" s="50" t="s">
        <v>1026</v>
      </c>
      <c r="D509" s="242">
        <v>0</v>
      </c>
      <c r="E509" s="242">
        <v>0</v>
      </c>
      <c r="F509" s="52" t="str">
        <f t="shared" si="119"/>
        <v>-</v>
      </c>
    </row>
    <row r="510" spans="1:6" ht="12.75" customHeight="1">
      <c r="A510" s="53">
        <v>8473</v>
      </c>
      <c r="B510" s="85" t="s">
        <v>1027</v>
      </c>
      <c r="C510" s="50" t="s">
        <v>1028</v>
      </c>
      <c r="D510" s="242">
        <v>0</v>
      </c>
      <c r="E510" s="242">
        <v>0</v>
      </c>
      <c r="F510" s="52" t="str">
        <f t="shared" si="119"/>
        <v>-</v>
      </c>
    </row>
    <row r="511" spans="1:6" ht="12.75" customHeight="1">
      <c r="A511" s="53">
        <v>8474</v>
      </c>
      <c r="B511" s="85" t="s">
        <v>1029</v>
      </c>
      <c r="C511" s="50" t="s">
        <v>1030</v>
      </c>
      <c r="D511" s="242">
        <v>0</v>
      </c>
      <c r="E511" s="242">
        <v>0</v>
      </c>
      <c r="F511" s="52" t="str">
        <f t="shared" si="119"/>
        <v>-</v>
      </c>
    </row>
    <row r="512" spans="1:6" ht="12.75" customHeight="1">
      <c r="A512" s="53">
        <v>8475</v>
      </c>
      <c r="B512" s="85" t="s">
        <v>1031</v>
      </c>
      <c r="C512" s="50" t="s">
        <v>1032</v>
      </c>
      <c r="D512" s="242">
        <v>0</v>
      </c>
      <c r="E512" s="242">
        <v>0</v>
      </c>
      <c r="F512" s="52" t="str">
        <f t="shared" si="119"/>
        <v>-</v>
      </c>
    </row>
    <row r="513" spans="1:6" ht="12.75" customHeight="1">
      <c r="A513" s="53">
        <v>8476</v>
      </c>
      <c r="B513" s="85" t="s">
        <v>1033</v>
      </c>
      <c r="C513" s="50" t="s">
        <v>1034</v>
      </c>
      <c r="D513" s="242">
        <v>0</v>
      </c>
      <c r="E513" s="242">
        <v>0</v>
      </c>
      <c r="F513" s="52" t="str">
        <f t="shared" si="119"/>
        <v>-</v>
      </c>
    </row>
    <row r="514" spans="1:6" ht="24">
      <c r="A514" s="53" t="s">
        <v>1035</v>
      </c>
      <c r="B514" s="85" t="s">
        <v>1036</v>
      </c>
      <c r="C514" s="50" t="s">
        <v>1035</v>
      </c>
      <c r="D514" s="242">
        <v>0</v>
      </c>
      <c r="E514" s="242">
        <v>0</v>
      </c>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v>0</v>
      </c>
      <c r="F517" s="52" t="str">
        <f t="shared" si="119"/>
        <v>-</v>
      </c>
    </row>
    <row r="518" spans="1:6" ht="12.75" customHeight="1">
      <c r="A518" s="53">
        <v>8512</v>
      </c>
      <c r="B518" s="85" t="s">
        <v>1043</v>
      </c>
      <c r="C518" s="50" t="s">
        <v>1044</v>
      </c>
      <c r="D518" s="242">
        <v>0</v>
      </c>
      <c r="E518" s="242">
        <v>0</v>
      </c>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v>0</v>
      </c>
      <c r="F520" s="52" t="str">
        <f t="shared" si="119"/>
        <v>-</v>
      </c>
    </row>
    <row r="521" spans="1:6" ht="12.75" customHeight="1">
      <c r="A521" s="53">
        <v>8522</v>
      </c>
      <c r="B521" s="85" t="s">
        <v>1049</v>
      </c>
      <c r="C521" s="50" t="s">
        <v>1050</v>
      </c>
      <c r="D521" s="242">
        <v>0</v>
      </c>
      <c r="E521" s="242">
        <v>0</v>
      </c>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v>0</v>
      </c>
      <c r="F523" s="52" t="str">
        <f t="shared" si="119"/>
        <v>-</v>
      </c>
    </row>
    <row r="524" spans="1:6" ht="12.75" customHeight="1">
      <c r="A524" s="53">
        <v>8532</v>
      </c>
      <c r="B524" s="85" t="s">
        <v>1055</v>
      </c>
      <c r="C524" s="50" t="s">
        <v>1056</v>
      </c>
      <c r="D524" s="242">
        <v>0</v>
      </c>
      <c r="E524" s="242">
        <v>0</v>
      </c>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v>0</v>
      </c>
      <c r="F526" s="52" t="str">
        <f t="shared" si="119"/>
        <v>-</v>
      </c>
    </row>
    <row r="527" spans="1:6" ht="12.75" customHeight="1">
      <c r="A527" s="53">
        <v>8542</v>
      </c>
      <c r="B527" s="85" t="s">
        <v>1061</v>
      </c>
      <c r="C527" s="50" t="s">
        <v>1062</v>
      </c>
      <c r="D527" s="242">
        <v>0</v>
      </c>
      <c r="E527" s="242">
        <v>0</v>
      </c>
      <c r="F527" s="52" t="str">
        <f t="shared" si="119"/>
        <v>-</v>
      </c>
    </row>
    <row r="528" spans="1:6" ht="12.75" customHeight="1">
      <c r="A528" s="53">
        <v>5</v>
      </c>
      <c r="B528" s="85" t="s">
        <v>1063</v>
      </c>
      <c r="C528" s="50" t="s">
        <v>1064</v>
      </c>
      <c r="D528" s="51">
        <f t="shared" ref="D528:E528" si="148">D529+D567+D580+D593+D625</f>
        <v>376559.5</v>
      </c>
      <c r="E528" s="51">
        <f t="shared" si="148"/>
        <v>37396.92</v>
      </c>
      <c r="F528" s="52">
        <f t="shared" si="119"/>
        <v>9.9312114021821252</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v>0</v>
      </c>
      <c r="F531" s="52" t="str">
        <f t="shared" si="119"/>
        <v>-</v>
      </c>
    </row>
    <row r="532" spans="1:6" ht="12.75" customHeight="1">
      <c r="A532" s="53">
        <v>5114</v>
      </c>
      <c r="B532" s="85" t="s">
        <v>1071</v>
      </c>
      <c r="C532" s="50" t="s">
        <v>1072</v>
      </c>
      <c r="D532" s="242">
        <v>0</v>
      </c>
      <c r="E532" s="242">
        <v>0</v>
      </c>
      <c r="F532" s="52" t="str">
        <f t="shared" si="119"/>
        <v>-</v>
      </c>
    </row>
    <row r="533" spans="1:6" ht="12.75" customHeight="1">
      <c r="A533" s="53">
        <v>5115</v>
      </c>
      <c r="B533" s="85" t="s">
        <v>1073</v>
      </c>
      <c r="C533" s="50" t="s">
        <v>1074</v>
      </c>
      <c r="D533" s="242">
        <v>0</v>
      </c>
      <c r="E533" s="242">
        <v>0</v>
      </c>
      <c r="F533" s="52" t="str">
        <f t="shared" si="119"/>
        <v>-</v>
      </c>
    </row>
    <row r="534" spans="1:6" ht="12.75" customHeight="1">
      <c r="A534" s="53">
        <v>5116</v>
      </c>
      <c r="B534" s="85" t="s">
        <v>1075</v>
      </c>
      <c r="C534" s="50" t="s">
        <v>1076</v>
      </c>
      <c r="D534" s="242">
        <v>0</v>
      </c>
      <c r="E534" s="242">
        <v>0</v>
      </c>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v>0</v>
      </c>
      <c r="F536" s="52" t="str">
        <f t="shared" si="119"/>
        <v>-</v>
      </c>
    </row>
    <row r="537" spans="1:6" ht="24">
      <c r="A537" s="53">
        <v>5122</v>
      </c>
      <c r="B537" s="85" t="s">
        <v>1081</v>
      </c>
      <c r="C537" s="50" t="s">
        <v>1082</v>
      </c>
      <c r="D537" s="242">
        <v>0</v>
      </c>
      <c r="E537" s="242">
        <v>0</v>
      </c>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v>0</v>
      </c>
      <c r="F539" s="52" t="str">
        <f t="shared" si="119"/>
        <v>-</v>
      </c>
    </row>
    <row r="540" spans="1:6" ht="12.75" customHeight="1">
      <c r="A540" s="60">
        <v>5133</v>
      </c>
      <c r="B540" s="85" t="s">
        <v>1087</v>
      </c>
      <c r="C540" s="61" t="s">
        <v>1088</v>
      </c>
      <c r="D540" s="242">
        <v>0</v>
      </c>
      <c r="E540" s="242">
        <v>0</v>
      </c>
      <c r="F540" s="52" t="str">
        <f t="shared" si="119"/>
        <v>-</v>
      </c>
    </row>
    <row r="541" spans="1:6" ht="12.75" customHeight="1">
      <c r="A541" s="60">
        <v>5134</v>
      </c>
      <c r="B541" s="85" t="s">
        <v>1089</v>
      </c>
      <c r="C541" s="61" t="s">
        <v>1090</v>
      </c>
      <c r="D541" s="242">
        <v>0</v>
      </c>
      <c r="E541" s="242">
        <v>0</v>
      </c>
      <c r="F541" s="52" t="str">
        <f t="shared" si="119"/>
        <v>-</v>
      </c>
    </row>
    <row r="542" spans="1:6" ht="12.75" customHeight="1">
      <c r="A542" s="53">
        <v>514</v>
      </c>
      <c r="B542" s="232" t="s">
        <v>1091</v>
      </c>
      <c r="C542" s="50" t="s">
        <v>1092</v>
      </c>
      <c r="D542" s="242">
        <v>0</v>
      </c>
      <c r="E542" s="242">
        <v>0</v>
      </c>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v>0</v>
      </c>
      <c r="F544" s="52" t="str">
        <f t="shared" si="119"/>
        <v>-</v>
      </c>
    </row>
    <row r="545" spans="1:6" ht="12.75" customHeight="1">
      <c r="A545" s="53">
        <v>5154</v>
      </c>
      <c r="B545" s="85" t="s">
        <v>1097</v>
      </c>
      <c r="C545" s="50" t="s">
        <v>1098</v>
      </c>
      <c r="D545" s="242">
        <v>0</v>
      </c>
      <c r="E545" s="242">
        <v>0</v>
      </c>
      <c r="F545" s="52" t="str">
        <f t="shared" si="119"/>
        <v>-</v>
      </c>
    </row>
    <row r="546" spans="1:6" ht="24">
      <c r="A546" s="53">
        <v>5155</v>
      </c>
      <c r="B546" s="85" t="s">
        <v>1099</v>
      </c>
      <c r="C546" s="50" t="s">
        <v>1100</v>
      </c>
      <c r="D546" s="242">
        <v>0</v>
      </c>
      <c r="E546" s="242">
        <v>0</v>
      </c>
      <c r="F546" s="52" t="str">
        <f t="shared" si="119"/>
        <v>-</v>
      </c>
    </row>
    <row r="547" spans="1:6" ht="12.75" customHeight="1">
      <c r="A547" s="53">
        <v>5156</v>
      </c>
      <c r="B547" s="85" t="s">
        <v>1101</v>
      </c>
      <c r="C547" s="50" t="s">
        <v>1102</v>
      </c>
      <c r="D547" s="242">
        <v>0</v>
      </c>
      <c r="E547" s="242">
        <v>0</v>
      </c>
      <c r="F547" s="52" t="str">
        <f t="shared" si="119"/>
        <v>-</v>
      </c>
    </row>
    <row r="548" spans="1:6" ht="12.75" customHeight="1">
      <c r="A548" s="53">
        <v>5157</v>
      </c>
      <c r="B548" s="85" t="s">
        <v>1103</v>
      </c>
      <c r="C548" s="50" t="s">
        <v>1104</v>
      </c>
      <c r="D548" s="242">
        <v>0</v>
      </c>
      <c r="E548" s="242">
        <v>0</v>
      </c>
      <c r="F548" s="52" t="str">
        <f t="shared" si="119"/>
        <v>-</v>
      </c>
    </row>
    <row r="549" spans="1:6" ht="12.75" customHeight="1">
      <c r="A549" s="53">
        <v>5158</v>
      </c>
      <c r="B549" s="85" t="s">
        <v>1105</v>
      </c>
      <c r="C549" s="50" t="s">
        <v>1106</v>
      </c>
      <c r="D549" s="242">
        <v>0</v>
      </c>
      <c r="E549" s="242">
        <v>0</v>
      </c>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v>0</v>
      </c>
      <c r="F551" s="52" t="str">
        <f t="shared" si="119"/>
        <v>-</v>
      </c>
    </row>
    <row r="552" spans="1:6" ht="12.75" customHeight="1">
      <c r="A552" s="53">
        <v>5164</v>
      </c>
      <c r="B552" s="85" t="s">
        <v>1111</v>
      </c>
      <c r="C552" s="50" t="s">
        <v>1112</v>
      </c>
      <c r="D552" s="242">
        <v>0</v>
      </c>
      <c r="E552" s="242">
        <v>0</v>
      </c>
      <c r="F552" s="52" t="str">
        <f t="shared" si="119"/>
        <v>-</v>
      </c>
    </row>
    <row r="553" spans="1:6" ht="12.75" customHeight="1">
      <c r="A553" s="53">
        <v>5165</v>
      </c>
      <c r="B553" s="85" t="s">
        <v>1113</v>
      </c>
      <c r="C553" s="50" t="s">
        <v>1114</v>
      </c>
      <c r="D553" s="242">
        <v>0</v>
      </c>
      <c r="E553" s="242">
        <v>0</v>
      </c>
      <c r="F553" s="52" t="str">
        <f t="shared" si="119"/>
        <v>-</v>
      </c>
    </row>
    <row r="554" spans="1:6" ht="12.75" customHeight="1">
      <c r="A554" s="53">
        <v>5166</v>
      </c>
      <c r="B554" s="85" t="s">
        <v>1115</v>
      </c>
      <c r="C554" s="50" t="s">
        <v>1116</v>
      </c>
      <c r="D554" s="242">
        <v>0</v>
      </c>
      <c r="E554" s="242">
        <v>0</v>
      </c>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v>0</v>
      </c>
      <c r="F556" s="52" t="str">
        <f t="shared" si="119"/>
        <v>-</v>
      </c>
    </row>
    <row r="557" spans="1:6" ht="12.75" customHeight="1">
      <c r="A557" s="53">
        <v>5172</v>
      </c>
      <c r="B557" s="85" t="s">
        <v>1121</v>
      </c>
      <c r="C557" s="50" t="s">
        <v>1122</v>
      </c>
      <c r="D557" s="242">
        <v>0</v>
      </c>
      <c r="E557" s="242">
        <v>0</v>
      </c>
      <c r="F557" s="52" t="str">
        <f t="shared" si="119"/>
        <v>-</v>
      </c>
    </row>
    <row r="558" spans="1:6" ht="12.75" customHeight="1">
      <c r="A558" s="53">
        <v>5173</v>
      </c>
      <c r="B558" s="85" t="s">
        <v>1123</v>
      </c>
      <c r="C558" s="50" t="s">
        <v>1124</v>
      </c>
      <c r="D558" s="242">
        <v>0</v>
      </c>
      <c r="E558" s="242">
        <v>0</v>
      </c>
      <c r="F558" s="52" t="str">
        <f t="shared" si="119"/>
        <v>-</v>
      </c>
    </row>
    <row r="559" spans="1:6" ht="12.75" customHeight="1">
      <c r="A559" s="53">
        <v>5174</v>
      </c>
      <c r="B559" s="85" t="s">
        <v>1125</v>
      </c>
      <c r="C559" s="50" t="s">
        <v>1126</v>
      </c>
      <c r="D559" s="242">
        <v>0</v>
      </c>
      <c r="E559" s="242">
        <v>0</v>
      </c>
      <c r="F559" s="52" t="str">
        <f t="shared" si="119"/>
        <v>-</v>
      </c>
    </row>
    <row r="560" spans="1:6" ht="12.75" customHeight="1">
      <c r="A560" s="53">
        <v>5175</v>
      </c>
      <c r="B560" s="85" t="s">
        <v>1127</v>
      </c>
      <c r="C560" s="50" t="s">
        <v>1128</v>
      </c>
      <c r="D560" s="242">
        <v>0</v>
      </c>
      <c r="E560" s="242">
        <v>0</v>
      </c>
      <c r="F560" s="52" t="str">
        <f t="shared" si="119"/>
        <v>-</v>
      </c>
    </row>
    <row r="561" spans="1:6" ht="12.75" customHeight="1">
      <c r="A561" s="53">
        <v>5176</v>
      </c>
      <c r="B561" s="85" t="s">
        <v>1129</v>
      </c>
      <c r="C561" s="50" t="s">
        <v>1130</v>
      </c>
      <c r="D561" s="242">
        <v>0</v>
      </c>
      <c r="E561" s="242">
        <v>0</v>
      </c>
      <c r="F561" s="52" t="str">
        <f t="shared" si="119"/>
        <v>-</v>
      </c>
    </row>
    <row r="562" spans="1:6" ht="24">
      <c r="A562" s="53">
        <v>5177</v>
      </c>
      <c r="B562" s="232" t="s">
        <v>1131</v>
      </c>
      <c r="C562" s="50" t="s">
        <v>1132</v>
      </c>
      <c r="D562" s="242">
        <v>0</v>
      </c>
      <c r="E562" s="242">
        <v>0</v>
      </c>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v>0</v>
      </c>
      <c r="F564" s="52" t="str">
        <f t="shared" si="119"/>
        <v>-</v>
      </c>
    </row>
    <row r="565" spans="1:6" ht="12.75" customHeight="1">
      <c r="A565" s="53" t="s">
        <v>1137</v>
      </c>
      <c r="B565" s="85" t="s">
        <v>1138</v>
      </c>
      <c r="C565" s="50" t="s">
        <v>1137</v>
      </c>
      <c r="D565" s="242">
        <v>0</v>
      </c>
      <c r="E565" s="242">
        <v>0</v>
      </c>
      <c r="F565" s="52" t="str">
        <f t="shared" si="119"/>
        <v>-</v>
      </c>
    </row>
    <row r="566" spans="1:6" ht="12.75" customHeight="1">
      <c r="A566" s="53" t="s">
        <v>1139</v>
      </c>
      <c r="B566" s="85" t="s">
        <v>1140</v>
      </c>
      <c r="C566" s="50" t="s">
        <v>1139</v>
      </c>
      <c r="D566" s="242">
        <v>0</v>
      </c>
      <c r="E566" s="242">
        <v>0</v>
      </c>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v>0</v>
      </c>
      <c r="F569" s="52" t="str">
        <f t="shared" si="119"/>
        <v>-</v>
      </c>
    </row>
    <row r="570" spans="1:6" ht="12.75" customHeight="1">
      <c r="A570" s="53">
        <v>5212</v>
      </c>
      <c r="B570" s="85" t="s">
        <v>1147</v>
      </c>
      <c r="C570" s="50" t="s">
        <v>1148</v>
      </c>
      <c r="D570" s="242">
        <v>0</v>
      </c>
      <c r="E570" s="242">
        <v>0</v>
      </c>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v>0</v>
      </c>
      <c r="F572" s="52" t="str">
        <f t="shared" si="119"/>
        <v>-</v>
      </c>
    </row>
    <row r="573" spans="1:6" ht="12.75" customHeight="1">
      <c r="A573" s="53">
        <v>5222</v>
      </c>
      <c r="B573" s="85" t="s">
        <v>937</v>
      </c>
      <c r="C573" s="50" t="s">
        <v>1152</v>
      </c>
      <c r="D573" s="242">
        <v>0</v>
      </c>
      <c r="E573" s="242">
        <v>0</v>
      </c>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v>0</v>
      </c>
      <c r="F575" s="52" t="str">
        <f t="shared" si="119"/>
        <v>-</v>
      </c>
    </row>
    <row r="576" spans="1:6" ht="12.75" customHeight="1">
      <c r="A576" s="53">
        <v>5232</v>
      </c>
      <c r="B576" s="85" t="s">
        <v>943</v>
      </c>
      <c r="C576" s="50" t="s">
        <v>1156</v>
      </c>
      <c r="D576" s="242">
        <v>0</v>
      </c>
      <c r="E576" s="242">
        <v>0</v>
      </c>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v>0</v>
      </c>
      <c r="F578" s="52" t="str">
        <f t="shared" si="119"/>
        <v>-</v>
      </c>
    </row>
    <row r="579" spans="1:6" ht="12.75" customHeight="1">
      <c r="A579" s="60">
        <v>5242</v>
      </c>
      <c r="B579" s="85" t="s">
        <v>1061</v>
      </c>
      <c r="C579" s="61" t="s">
        <v>1161</v>
      </c>
      <c r="D579" s="242">
        <v>0</v>
      </c>
      <c r="E579" s="242">
        <v>0</v>
      </c>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v>0</v>
      </c>
      <c r="F582" s="52" t="str">
        <f t="shared" si="119"/>
        <v>-</v>
      </c>
    </row>
    <row r="583" spans="1:6" ht="12.75" customHeight="1">
      <c r="A583" s="53">
        <v>5313</v>
      </c>
      <c r="B583" s="85" t="s">
        <v>957</v>
      </c>
      <c r="C583" s="50" t="s">
        <v>1167</v>
      </c>
      <c r="D583" s="242">
        <v>0</v>
      </c>
      <c r="E583" s="242">
        <v>0</v>
      </c>
      <c r="F583" s="52" t="str">
        <f t="shared" si="119"/>
        <v>-</v>
      </c>
    </row>
    <row r="584" spans="1:6" ht="12.75" customHeight="1">
      <c r="A584" s="53">
        <v>5314</v>
      </c>
      <c r="B584" s="85" t="s">
        <v>959</v>
      </c>
      <c r="C584" s="50" t="s">
        <v>1168</v>
      </c>
      <c r="D584" s="242">
        <v>0</v>
      </c>
      <c r="E584" s="242">
        <v>0</v>
      </c>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v>0</v>
      </c>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v>0</v>
      </c>
      <c r="F588" s="52" t="str">
        <f t="shared" si="119"/>
        <v>-</v>
      </c>
    </row>
    <row r="589" spans="1:6" ht="12.75" customHeight="1">
      <c r="A589" s="53">
        <v>5332</v>
      </c>
      <c r="B589" s="85" t="s">
        <v>1177</v>
      </c>
      <c r="C589" s="50" t="s">
        <v>1178</v>
      </c>
      <c r="D589" s="242">
        <v>0</v>
      </c>
      <c r="E589" s="242">
        <v>0</v>
      </c>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v>0</v>
      </c>
      <c r="F591" s="52" t="str">
        <f t="shared" si="119"/>
        <v>-</v>
      </c>
    </row>
    <row r="592" spans="1:6" ht="12.75" customHeight="1">
      <c r="A592" s="53">
        <v>5342</v>
      </c>
      <c r="B592" s="85" t="s">
        <v>973</v>
      </c>
      <c r="C592" s="50" t="s">
        <v>1183</v>
      </c>
      <c r="D592" s="242">
        <v>0</v>
      </c>
      <c r="E592" s="242">
        <v>0</v>
      </c>
      <c r="F592" s="52" t="str">
        <f t="shared" si="119"/>
        <v>-</v>
      </c>
    </row>
    <row r="593" spans="1:6" ht="24">
      <c r="A593" s="53">
        <v>54</v>
      </c>
      <c r="B593" s="232" t="s">
        <v>1184</v>
      </c>
      <c r="C593" s="50" t="s">
        <v>1185</v>
      </c>
      <c r="D593" s="51">
        <f t="shared" ref="D593:E593" si="167">D594+D599+D603+D605+D612+D617</f>
        <v>376559.5</v>
      </c>
      <c r="E593" s="51">
        <f t="shared" si="167"/>
        <v>37396.92</v>
      </c>
      <c r="F593" s="52">
        <f t="shared" si="119"/>
        <v>9.9312114021821252</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v>0</v>
      </c>
      <c r="F595" s="52" t="str">
        <f t="shared" si="119"/>
        <v>-</v>
      </c>
    </row>
    <row r="596" spans="1:6" ht="12.75" customHeight="1">
      <c r="A596" s="53">
        <v>5414</v>
      </c>
      <c r="B596" s="85" t="s">
        <v>1190</v>
      </c>
      <c r="C596" s="50" t="s">
        <v>1191</v>
      </c>
      <c r="D596" s="242">
        <v>0</v>
      </c>
      <c r="E596" s="242">
        <v>0</v>
      </c>
      <c r="F596" s="52" t="str">
        <f t="shared" si="119"/>
        <v>-</v>
      </c>
    </row>
    <row r="597" spans="1:6" ht="12.75" customHeight="1">
      <c r="A597" s="53">
        <v>5415</v>
      </c>
      <c r="B597" s="85" t="s">
        <v>1192</v>
      </c>
      <c r="C597" s="50" t="s">
        <v>1193</v>
      </c>
      <c r="D597" s="242">
        <v>0</v>
      </c>
      <c r="E597" s="242">
        <v>0</v>
      </c>
      <c r="F597" s="52" t="str">
        <f t="shared" si="119"/>
        <v>-</v>
      </c>
    </row>
    <row r="598" spans="1:6" ht="12.75" customHeight="1">
      <c r="A598" s="53">
        <v>5416</v>
      </c>
      <c r="B598" s="85" t="s">
        <v>1194</v>
      </c>
      <c r="C598" s="50" t="s">
        <v>1195</v>
      </c>
      <c r="D598" s="242">
        <v>0</v>
      </c>
      <c r="E598" s="242">
        <v>0</v>
      </c>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v>0</v>
      </c>
      <c r="F600" s="52" t="str">
        <f t="shared" si="119"/>
        <v>-</v>
      </c>
    </row>
    <row r="601" spans="1:6" ht="24">
      <c r="A601" s="53">
        <v>5423</v>
      </c>
      <c r="B601" s="85" t="s">
        <v>1200</v>
      </c>
      <c r="C601" s="50" t="s">
        <v>1201</v>
      </c>
      <c r="D601" s="242">
        <v>0</v>
      </c>
      <c r="E601" s="242">
        <v>0</v>
      </c>
      <c r="F601" s="52" t="str">
        <f t="shared" si="119"/>
        <v>-</v>
      </c>
    </row>
    <row r="602" spans="1:6" ht="24">
      <c r="A602" s="53">
        <v>5424</v>
      </c>
      <c r="B602" s="85" t="s">
        <v>1202</v>
      </c>
      <c r="C602" s="50" t="s">
        <v>1203</v>
      </c>
      <c r="D602" s="242">
        <v>0</v>
      </c>
      <c r="E602" s="242">
        <v>0</v>
      </c>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v>0</v>
      </c>
      <c r="F604" s="52" t="str">
        <f t="shared" si="119"/>
        <v>-</v>
      </c>
    </row>
    <row r="605" spans="1:6" ht="24">
      <c r="A605" s="53">
        <v>544</v>
      </c>
      <c r="B605" s="85" t="s">
        <v>1208</v>
      </c>
      <c r="C605" s="50" t="s">
        <v>1209</v>
      </c>
      <c r="D605" s="51">
        <f t="shared" ref="D605:E605" si="171">SUM(D606:D611)</f>
        <v>346343.55</v>
      </c>
      <c r="E605" s="51">
        <f t="shared" si="171"/>
        <v>20636.04</v>
      </c>
      <c r="F605" s="52">
        <f t="shared" si="119"/>
        <v>5.9582573430341057</v>
      </c>
    </row>
    <row r="606" spans="1:6" ht="24">
      <c r="A606" s="53">
        <v>5443</v>
      </c>
      <c r="B606" s="85" t="s">
        <v>1210</v>
      </c>
      <c r="C606" s="50" t="s">
        <v>1211</v>
      </c>
      <c r="D606" s="242">
        <v>346343.55</v>
      </c>
      <c r="E606" s="242">
        <v>20636.04</v>
      </c>
      <c r="F606" s="52">
        <f t="shared" si="119"/>
        <v>5.9582573430341057</v>
      </c>
    </row>
    <row r="607" spans="1:6" ht="24">
      <c r="A607" s="53">
        <v>5444</v>
      </c>
      <c r="B607" s="232" t="s">
        <v>1212</v>
      </c>
      <c r="C607" s="50" t="s">
        <v>1213</v>
      </c>
      <c r="D607" s="242">
        <v>0</v>
      </c>
      <c r="E607" s="242">
        <v>0</v>
      </c>
      <c r="F607" s="52" t="str">
        <f t="shared" si="119"/>
        <v>-</v>
      </c>
    </row>
    <row r="608" spans="1:6" ht="24">
      <c r="A608" s="60">
        <v>5445</v>
      </c>
      <c r="B608" s="85" t="s">
        <v>1214</v>
      </c>
      <c r="C608" s="61" t="s">
        <v>1215</v>
      </c>
      <c r="D608" s="242">
        <v>0</v>
      </c>
      <c r="E608" s="242">
        <v>0</v>
      </c>
      <c r="F608" s="52" t="str">
        <f t="shared" si="119"/>
        <v>-</v>
      </c>
    </row>
    <row r="609" spans="1:6" ht="12.75" customHeight="1">
      <c r="A609" s="53">
        <v>5446</v>
      </c>
      <c r="B609" s="85" t="s">
        <v>1216</v>
      </c>
      <c r="C609" s="50" t="s">
        <v>1217</v>
      </c>
      <c r="D609" s="242">
        <v>0</v>
      </c>
      <c r="E609" s="242">
        <v>0</v>
      </c>
      <c r="F609" s="52" t="str">
        <f t="shared" si="119"/>
        <v>-</v>
      </c>
    </row>
    <row r="610" spans="1:6" ht="12.75" customHeight="1">
      <c r="A610" s="53">
        <v>5447</v>
      </c>
      <c r="B610" s="85" t="s">
        <v>1218</v>
      </c>
      <c r="C610" s="50" t="s">
        <v>1219</v>
      </c>
      <c r="D610" s="242">
        <v>0</v>
      </c>
      <c r="E610" s="242">
        <v>0</v>
      </c>
      <c r="F610" s="52" t="str">
        <f t="shared" si="119"/>
        <v>-</v>
      </c>
    </row>
    <row r="611" spans="1:6" ht="24">
      <c r="A611" s="53">
        <v>5448</v>
      </c>
      <c r="B611" s="85" t="s">
        <v>1220</v>
      </c>
      <c r="C611" s="50" t="s">
        <v>1221</v>
      </c>
      <c r="D611" s="242">
        <v>0</v>
      </c>
      <c r="E611" s="242">
        <v>0</v>
      </c>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v>0</v>
      </c>
      <c r="F613" s="52" t="str">
        <f t="shared" si="119"/>
        <v>-</v>
      </c>
    </row>
    <row r="614" spans="1:6" ht="12.75" customHeight="1">
      <c r="A614" s="53">
        <v>5454</v>
      </c>
      <c r="B614" s="85" t="s">
        <v>1226</v>
      </c>
      <c r="C614" s="50" t="s">
        <v>1227</v>
      </c>
      <c r="D614" s="242">
        <v>0</v>
      </c>
      <c r="E614" s="242">
        <v>0</v>
      </c>
      <c r="F614" s="52" t="str">
        <f t="shared" si="119"/>
        <v>-</v>
      </c>
    </row>
    <row r="615" spans="1:6" ht="12.75" customHeight="1">
      <c r="A615" s="53">
        <v>5455</v>
      </c>
      <c r="B615" s="85" t="s">
        <v>1228</v>
      </c>
      <c r="C615" s="50" t="s">
        <v>1229</v>
      </c>
      <c r="D615" s="242">
        <v>0</v>
      </c>
      <c r="E615" s="242">
        <v>0</v>
      </c>
      <c r="F615" s="52" t="str">
        <f t="shared" si="119"/>
        <v>-</v>
      </c>
    </row>
    <row r="616" spans="1:6" ht="12.75" customHeight="1">
      <c r="A616" s="53">
        <v>5456</v>
      </c>
      <c r="B616" s="85" t="s">
        <v>1230</v>
      </c>
      <c r="C616" s="50" t="s">
        <v>1231</v>
      </c>
      <c r="D616" s="242">
        <v>0</v>
      </c>
      <c r="E616" s="242">
        <v>0</v>
      </c>
      <c r="F616" s="52" t="str">
        <f t="shared" si="119"/>
        <v>-</v>
      </c>
    </row>
    <row r="617" spans="1:6" ht="24">
      <c r="A617" s="53">
        <v>547</v>
      </c>
      <c r="B617" s="85" t="s">
        <v>1232</v>
      </c>
      <c r="C617" s="50" t="s">
        <v>1233</v>
      </c>
      <c r="D617" s="51">
        <f t="shared" ref="D617:E617" si="173">SUM(D618:D624)</f>
        <v>30215.95</v>
      </c>
      <c r="E617" s="51">
        <f t="shared" si="173"/>
        <v>16760.88</v>
      </c>
      <c r="F617" s="52">
        <f t="shared" si="119"/>
        <v>55.470306245542503</v>
      </c>
    </row>
    <row r="618" spans="1:6" ht="12.75" customHeight="1">
      <c r="A618" s="53">
        <v>5471</v>
      </c>
      <c r="B618" s="85" t="s">
        <v>1234</v>
      </c>
      <c r="C618" s="50" t="s">
        <v>1235</v>
      </c>
      <c r="D618" s="242">
        <v>30215.95</v>
      </c>
      <c r="E618" s="242">
        <v>16760.88</v>
      </c>
      <c r="F618" s="52">
        <f t="shared" si="119"/>
        <v>55.470306245542503</v>
      </c>
    </row>
    <row r="619" spans="1:6" ht="12.75" customHeight="1">
      <c r="A619" s="53">
        <v>5472</v>
      </c>
      <c r="B619" s="85" t="s">
        <v>1236</v>
      </c>
      <c r="C619" s="50" t="s">
        <v>1237</v>
      </c>
      <c r="D619" s="242">
        <v>0</v>
      </c>
      <c r="E619" s="242">
        <v>0</v>
      </c>
      <c r="F619" s="52" t="str">
        <f t="shared" si="119"/>
        <v>-</v>
      </c>
    </row>
    <row r="620" spans="1:6" ht="12.75" customHeight="1">
      <c r="A620" s="53">
        <v>5473</v>
      </c>
      <c r="B620" s="85" t="s">
        <v>1238</v>
      </c>
      <c r="C620" s="50" t="s">
        <v>1239</v>
      </c>
      <c r="D620" s="242">
        <v>0</v>
      </c>
      <c r="E620" s="242">
        <v>0</v>
      </c>
      <c r="F620" s="52" t="str">
        <f t="shared" si="119"/>
        <v>-</v>
      </c>
    </row>
    <row r="621" spans="1:6" ht="12.75" customHeight="1">
      <c r="A621" s="53">
        <v>5474</v>
      </c>
      <c r="B621" s="85" t="s">
        <v>1240</v>
      </c>
      <c r="C621" s="50" t="s">
        <v>1241</v>
      </c>
      <c r="D621" s="242">
        <v>0</v>
      </c>
      <c r="E621" s="242">
        <v>0</v>
      </c>
      <c r="F621" s="52" t="str">
        <f t="shared" si="119"/>
        <v>-</v>
      </c>
    </row>
    <row r="622" spans="1:6" ht="12.75" customHeight="1">
      <c r="A622" s="53">
        <v>5475</v>
      </c>
      <c r="B622" s="85" t="s">
        <v>1242</v>
      </c>
      <c r="C622" s="50" t="s">
        <v>1243</v>
      </c>
      <c r="D622" s="242">
        <v>0</v>
      </c>
      <c r="E622" s="242">
        <v>0</v>
      </c>
      <c r="F622" s="52" t="str">
        <f t="shared" si="119"/>
        <v>-</v>
      </c>
    </row>
    <row r="623" spans="1:6" ht="24">
      <c r="A623" s="53">
        <v>5476</v>
      </c>
      <c r="B623" s="85" t="s">
        <v>1244</v>
      </c>
      <c r="C623" s="50" t="s">
        <v>1245</v>
      </c>
      <c r="D623" s="242">
        <v>0</v>
      </c>
      <c r="E623" s="242">
        <v>0</v>
      </c>
      <c r="F623" s="52" t="str">
        <f t="shared" si="119"/>
        <v>-</v>
      </c>
    </row>
    <row r="624" spans="1:6" ht="24">
      <c r="A624" s="53">
        <v>5477</v>
      </c>
      <c r="B624" s="85" t="s">
        <v>1246</v>
      </c>
      <c r="C624" s="50" t="s">
        <v>1247</v>
      </c>
      <c r="D624" s="242">
        <v>0</v>
      </c>
      <c r="E624" s="242">
        <v>0</v>
      </c>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v>0</v>
      </c>
      <c r="F627" s="52" t="str">
        <f t="shared" si="119"/>
        <v>-</v>
      </c>
    </row>
    <row r="628" spans="1:6" ht="12.75" customHeight="1">
      <c r="A628" s="53">
        <v>5512</v>
      </c>
      <c r="B628" s="85" t="s">
        <v>1254</v>
      </c>
      <c r="C628" s="50" t="s">
        <v>1255</v>
      </c>
      <c r="D628" s="242">
        <v>0</v>
      </c>
      <c r="E628" s="242">
        <v>0</v>
      </c>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v>0</v>
      </c>
      <c r="F630" s="52" t="str">
        <f t="shared" si="119"/>
        <v>-</v>
      </c>
    </row>
    <row r="631" spans="1:6" ht="12.75" customHeight="1">
      <c r="A631" s="53">
        <v>5522</v>
      </c>
      <c r="B631" s="85" t="s">
        <v>1260</v>
      </c>
      <c r="C631" s="50" t="s">
        <v>1261</v>
      </c>
      <c r="D631" s="242">
        <v>0</v>
      </c>
      <c r="E631" s="242">
        <v>0</v>
      </c>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v>0</v>
      </c>
      <c r="F633" s="52" t="str">
        <f t="shared" si="119"/>
        <v>-</v>
      </c>
    </row>
    <row r="634" spans="1:6" ht="12.75" customHeight="1">
      <c r="A634" s="53">
        <v>5532</v>
      </c>
      <c r="B634" s="85" t="s">
        <v>1266</v>
      </c>
      <c r="C634" s="50" t="s">
        <v>1267</v>
      </c>
      <c r="D634" s="242">
        <v>0</v>
      </c>
      <c r="E634" s="242">
        <v>0</v>
      </c>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359798.62</v>
      </c>
      <c r="E636" s="51">
        <f t="shared" si="179"/>
        <v>37396.92</v>
      </c>
      <c r="F636" s="52">
        <f t="shared" si="119"/>
        <v>10.393847536157864</v>
      </c>
    </row>
    <row r="637" spans="1:6" ht="12.75" customHeight="1">
      <c r="A637" s="53">
        <v>92213</v>
      </c>
      <c r="B637" s="85" t="s">
        <v>1272</v>
      </c>
      <c r="C637" s="50" t="s">
        <v>1273</v>
      </c>
      <c r="D637" s="242">
        <v>552935.43000000005</v>
      </c>
      <c r="E637" s="242">
        <v>179864.54</v>
      </c>
      <c r="F637" s="52">
        <f t="shared" si="119"/>
        <v>32.529031463945074</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1244695.43</v>
      </c>
      <c r="E639" s="51">
        <f t="shared" si="180"/>
        <v>2348683.9700000007</v>
      </c>
      <c r="F639" s="52">
        <f t="shared" si="119"/>
        <v>188.69547629013155</v>
      </c>
    </row>
    <row r="640" spans="1:6" ht="12.75" customHeight="1">
      <c r="A640" s="53" t="s">
        <v>609</v>
      </c>
      <c r="B640" s="85" t="s">
        <v>1278</v>
      </c>
      <c r="C640" s="50" t="s">
        <v>1279</v>
      </c>
      <c r="D640" s="51">
        <f t="shared" ref="D640:E640" si="181">D413+D528</f>
        <v>1235336.78</v>
      </c>
      <c r="E640" s="51">
        <f t="shared" si="181"/>
        <v>2202660</v>
      </c>
      <c r="F640" s="52">
        <f t="shared" si="119"/>
        <v>178.30441347338498</v>
      </c>
    </row>
    <row r="641" spans="1:6" ht="12.75" customHeight="1">
      <c r="A641" s="53" t="s">
        <v>609</v>
      </c>
      <c r="B641" s="85" t="s">
        <v>1280</v>
      </c>
      <c r="C641" s="50" t="s">
        <v>1281</v>
      </c>
      <c r="D641" s="51">
        <f t="shared" ref="D641:E641" si="182">IF(D639&gt;=D640,D639-D640,0)</f>
        <v>9358.6499999999069</v>
      </c>
      <c r="E641" s="51">
        <f t="shared" si="182"/>
        <v>146023.97000000067</v>
      </c>
      <c r="F641" s="52">
        <f t="shared" si="119"/>
        <v>1560.3101943122365</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134895.19000000076</v>
      </c>
      <c r="E643" s="51">
        <f t="shared" si="184"/>
        <v>144253.84000000075</v>
      </c>
      <c r="F643" s="52">
        <f t="shared" si="119"/>
        <v>106.93771957324789</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144253.84000000067</v>
      </c>
      <c r="E645" s="51">
        <f t="shared" si="186"/>
        <v>290277.81000000145</v>
      </c>
      <c r="F645" s="52">
        <f t="shared" si="119"/>
        <v>201.22709385067333</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0</v>
      </c>
      <c r="E647" s="243">
        <v>0</v>
      </c>
      <c r="F647" s="57" t="str">
        <f t="shared" si="119"/>
        <v>-</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197850.9</v>
      </c>
      <c r="E649" s="242">
        <v>182858.03</v>
      </c>
      <c r="F649" s="52">
        <f t="shared" ref="F649:F724" si="188">IF(D649&lt;&gt;0,IF(E649/D649&gt;=100,"&gt;&gt;100",E649/D649*100),"-")</f>
        <v>92.422137073927885</v>
      </c>
    </row>
    <row r="650" spans="1:6" ht="12.75" customHeight="1">
      <c r="A650" s="53" t="s">
        <v>1297</v>
      </c>
      <c r="B650" s="85" t="s">
        <v>1298</v>
      </c>
      <c r="C650" s="50" t="s">
        <v>1297</v>
      </c>
      <c r="D650" s="242">
        <v>1387650.63</v>
      </c>
      <c r="E650" s="242">
        <v>3476077.51</v>
      </c>
      <c r="F650" s="52">
        <f t="shared" si="188"/>
        <v>250.50091390799136</v>
      </c>
    </row>
    <row r="651" spans="1:6" ht="12.75" customHeight="1">
      <c r="A651" s="53" t="s">
        <v>1299</v>
      </c>
      <c r="B651" s="85" t="s">
        <v>1300</v>
      </c>
      <c r="C651" s="50" t="s">
        <v>1299</v>
      </c>
      <c r="D651" s="242">
        <v>1402643.51</v>
      </c>
      <c r="E651" s="242">
        <v>3309263.61</v>
      </c>
      <c r="F651" s="52">
        <f t="shared" si="188"/>
        <v>235.93048314892212</v>
      </c>
    </row>
    <row r="652" spans="1:6" ht="24">
      <c r="A652" s="53">
        <v>11</v>
      </c>
      <c r="B652" s="85" t="s">
        <v>1301</v>
      </c>
      <c r="C652" s="50" t="s">
        <v>1302</v>
      </c>
      <c r="D652" s="51">
        <f t="shared" ref="D652:E652" si="189">+D649+D650-D651</f>
        <v>182858.01999999979</v>
      </c>
      <c r="E652" s="51">
        <f t="shared" si="189"/>
        <v>349671.9299999997</v>
      </c>
      <c r="F652" s="52">
        <f t="shared" si="188"/>
        <v>191.22591943191779</v>
      </c>
    </row>
    <row r="653" spans="1:6" ht="24">
      <c r="A653" s="53" t="s">
        <v>609</v>
      </c>
      <c r="B653" s="85" t="s">
        <v>1303</v>
      </c>
      <c r="C653" s="50" t="s">
        <v>1304</v>
      </c>
      <c r="D653" s="262">
        <v>4</v>
      </c>
      <c r="E653" s="262">
        <v>4</v>
      </c>
      <c r="F653" s="52">
        <f t="shared" si="188"/>
        <v>100</v>
      </c>
    </row>
    <row r="654" spans="1:6" ht="24">
      <c r="A654" s="53" t="s">
        <v>609</v>
      </c>
      <c r="B654" s="85" t="s">
        <v>1305</v>
      </c>
      <c r="C654" s="50" t="s">
        <v>1306</v>
      </c>
      <c r="D654" s="262">
        <v>8</v>
      </c>
      <c r="E654" s="262">
        <v>10</v>
      </c>
      <c r="F654" s="52">
        <f t="shared" si="188"/>
        <v>125</v>
      </c>
    </row>
    <row r="655" spans="1:6" ht="12.75" customHeight="1">
      <c r="A655" s="53" t="s">
        <v>609</v>
      </c>
      <c r="B655" s="85" t="s">
        <v>1307</v>
      </c>
      <c r="C655" s="50" t="s">
        <v>1308</v>
      </c>
      <c r="D655" s="262">
        <v>3</v>
      </c>
      <c r="E655" s="262">
        <v>4</v>
      </c>
      <c r="F655" s="52">
        <f t="shared" si="188"/>
        <v>133.33333333333331</v>
      </c>
    </row>
    <row r="656" spans="1:6" ht="12.75" customHeight="1">
      <c r="A656" s="53" t="s">
        <v>609</v>
      </c>
      <c r="B656" s="85" t="s">
        <v>1309</v>
      </c>
      <c r="C656" s="50" t="s">
        <v>1310</v>
      </c>
      <c r="D656" s="262">
        <v>8</v>
      </c>
      <c r="E656" s="262">
        <v>8</v>
      </c>
      <c r="F656" s="52">
        <f t="shared" si="188"/>
        <v>100</v>
      </c>
    </row>
    <row r="657" spans="1:6" ht="24">
      <c r="A657" s="53" t="s">
        <v>1311</v>
      </c>
      <c r="B657" s="85" t="s">
        <v>1312</v>
      </c>
      <c r="C657" s="50" t="s">
        <v>1313</v>
      </c>
      <c r="D657" s="242">
        <v>0</v>
      </c>
      <c r="E657" s="242">
        <v>0</v>
      </c>
      <c r="F657" s="52" t="str">
        <f t="shared" si="188"/>
        <v>-</v>
      </c>
    </row>
    <row r="658" spans="1:6" ht="12.75" customHeight="1">
      <c r="A658" s="53">
        <v>61315</v>
      </c>
      <c r="B658" s="85" t="s">
        <v>1314</v>
      </c>
      <c r="C658" s="50" t="s">
        <v>1315</v>
      </c>
      <c r="D658" s="242">
        <v>1895.28</v>
      </c>
      <c r="E658" s="242">
        <v>14.6</v>
      </c>
      <c r="F658" s="52">
        <f t="shared" si="188"/>
        <v>0.77033472626735888</v>
      </c>
    </row>
    <row r="659" spans="1:6" ht="12.75" customHeight="1">
      <c r="A659" s="53">
        <v>61451</v>
      </c>
      <c r="B659" s="85" t="s">
        <v>1316</v>
      </c>
      <c r="C659" s="50" t="s">
        <v>1317</v>
      </c>
      <c r="D659" s="242">
        <v>0</v>
      </c>
      <c r="E659" s="242">
        <v>0</v>
      </c>
      <c r="F659" s="52" t="str">
        <f t="shared" si="188"/>
        <v>-</v>
      </c>
    </row>
    <row r="660" spans="1:6" ht="12.75" customHeight="1">
      <c r="A660" s="53">
        <v>61453</v>
      </c>
      <c r="B660" s="85" t="s">
        <v>1318</v>
      </c>
      <c r="C660" s="50" t="s">
        <v>1319</v>
      </c>
      <c r="D660" s="242">
        <v>0</v>
      </c>
      <c r="E660" s="242">
        <v>0</v>
      </c>
      <c r="F660" s="52" t="str">
        <f t="shared" si="188"/>
        <v>-</v>
      </c>
    </row>
    <row r="661" spans="1:6" ht="12.75" customHeight="1">
      <c r="A661" s="53">
        <v>63311</v>
      </c>
      <c r="B661" s="85" t="s">
        <v>1320</v>
      </c>
      <c r="C661" s="50" t="s">
        <v>1321</v>
      </c>
      <c r="D661" s="242">
        <v>203968.97</v>
      </c>
      <c r="E661" s="242">
        <v>247113.08</v>
      </c>
      <c r="F661" s="52">
        <f t="shared" si="188"/>
        <v>121.15229095876691</v>
      </c>
    </row>
    <row r="662" spans="1:6" ht="12.75" customHeight="1">
      <c r="A662" s="53">
        <v>63312</v>
      </c>
      <c r="B662" s="85" t="s">
        <v>1322</v>
      </c>
      <c r="C662" s="50" t="s">
        <v>1323</v>
      </c>
      <c r="D662" s="242">
        <v>0</v>
      </c>
      <c r="E662" s="242">
        <v>0</v>
      </c>
      <c r="F662" s="52" t="str">
        <f t="shared" si="188"/>
        <v>-</v>
      </c>
    </row>
    <row r="663" spans="1:6" ht="12.75" customHeight="1">
      <c r="A663" s="53">
        <v>63313</v>
      </c>
      <c r="B663" s="85" t="s">
        <v>1324</v>
      </c>
      <c r="C663" s="50" t="s">
        <v>1325</v>
      </c>
      <c r="D663" s="242">
        <v>0</v>
      </c>
      <c r="E663" s="242">
        <v>0</v>
      </c>
      <c r="F663" s="52" t="str">
        <f t="shared" si="188"/>
        <v>-</v>
      </c>
    </row>
    <row r="664" spans="1:6" ht="12.75" customHeight="1">
      <c r="A664" s="53">
        <v>63314</v>
      </c>
      <c r="B664" s="85" t="s">
        <v>1326</v>
      </c>
      <c r="C664" s="50" t="s">
        <v>1327</v>
      </c>
      <c r="D664" s="242">
        <v>0</v>
      </c>
      <c r="E664" s="242">
        <v>0</v>
      </c>
      <c r="F664" s="52" t="str">
        <f t="shared" si="188"/>
        <v>-</v>
      </c>
    </row>
    <row r="665" spans="1:6" ht="12.75" customHeight="1">
      <c r="A665" s="53">
        <v>63321</v>
      </c>
      <c r="B665" s="85" t="s">
        <v>1328</v>
      </c>
      <c r="C665" s="50" t="s">
        <v>1329</v>
      </c>
      <c r="D665" s="242">
        <v>159369.74</v>
      </c>
      <c r="E665" s="242">
        <v>137644.56</v>
      </c>
      <c r="F665" s="52">
        <f t="shared" si="188"/>
        <v>86.368064602477233</v>
      </c>
    </row>
    <row r="666" spans="1:6" ht="12.75" customHeight="1">
      <c r="A666" s="53">
        <v>63322</v>
      </c>
      <c r="B666" s="85" t="s">
        <v>1330</v>
      </c>
      <c r="C666" s="50" t="s">
        <v>1331</v>
      </c>
      <c r="D666" s="242">
        <v>0</v>
      </c>
      <c r="E666" s="242">
        <v>0</v>
      </c>
      <c r="F666" s="52" t="str">
        <f t="shared" si="188"/>
        <v>-</v>
      </c>
    </row>
    <row r="667" spans="1:6" ht="12.75" customHeight="1">
      <c r="A667" s="53">
        <v>63323</v>
      </c>
      <c r="B667" s="85" t="s">
        <v>1332</v>
      </c>
      <c r="C667" s="50" t="s">
        <v>1333</v>
      </c>
      <c r="D667" s="242">
        <v>0</v>
      </c>
      <c r="E667" s="242">
        <v>0</v>
      </c>
      <c r="F667" s="52" t="str">
        <f t="shared" si="188"/>
        <v>-</v>
      </c>
    </row>
    <row r="668" spans="1:6" ht="12.75" customHeight="1">
      <c r="A668" s="53">
        <v>63324</v>
      </c>
      <c r="B668" s="85" t="s">
        <v>1334</v>
      </c>
      <c r="C668" s="50" t="s">
        <v>1335</v>
      </c>
      <c r="D668" s="242">
        <v>0</v>
      </c>
      <c r="E668" s="242">
        <v>0</v>
      </c>
      <c r="F668" s="52" t="str">
        <f t="shared" si="188"/>
        <v>-</v>
      </c>
    </row>
    <row r="669" spans="1:6" ht="12.75" customHeight="1">
      <c r="A669" s="53">
        <v>63414</v>
      </c>
      <c r="B669" s="85" t="s">
        <v>1336</v>
      </c>
      <c r="C669" s="50" t="s">
        <v>1337</v>
      </c>
      <c r="D669" s="242">
        <v>0</v>
      </c>
      <c r="E669" s="242">
        <v>0</v>
      </c>
      <c r="F669" s="52" t="str">
        <f t="shared" si="188"/>
        <v>-</v>
      </c>
    </row>
    <row r="670" spans="1:6" ht="12.75" customHeight="1">
      <c r="A670" s="53">
        <v>63415</v>
      </c>
      <c r="B670" s="85" t="s">
        <v>1338</v>
      </c>
      <c r="C670" s="50" t="s">
        <v>1339</v>
      </c>
      <c r="D670" s="242">
        <v>0</v>
      </c>
      <c r="E670" s="242">
        <v>0</v>
      </c>
      <c r="F670" s="52" t="str">
        <f t="shared" si="188"/>
        <v>-</v>
      </c>
    </row>
    <row r="671" spans="1:6" ht="24">
      <c r="A671" s="53">
        <v>63416</v>
      </c>
      <c r="B671" s="232" t="s">
        <v>1340</v>
      </c>
      <c r="C671" s="50" t="s">
        <v>1341</v>
      </c>
      <c r="D671" s="242">
        <v>0</v>
      </c>
      <c r="E671" s="242">
        <v>0</v>
      </c>
      <c r="F671" s="52" t="str">
        <f t="shared" si="188"/>
        <v>-</v>
      </c>
    </row>
    <row r="672" spans="1:6" ht="12.75" customHeight="1">
      <c r="A672" s="53">
        <v>63424</v>
      </c>
      <c r="B672" s="85" t="s">
        <v>1342</v>
      </c>
      <c r="C672" s="50" t="s">
        <v>1343</v>
      </c>
      <c r="D672" s="242">
        <v>0</v>
      </c>
      <c r="E672" s="242">
        <v>0</v>
      </c>
      <c r="F672" s="52" t="str">
        <f t="shared" si="188"/>
        <v>-</v>
      </c>
    </row>
    <row r="673" spans="1:6" ht="12.75" customHeight="1">
      <c r="A673" s="53">
        <v>63425</v>
      </c>
      <c r="B673" s="85" t="s">
        <v>1344</v>
      </c>
      <c r="C673" s="50" t="s">
        <v>1345</v>
      </c>
      <c r="D673" s="242">
        <v>0</v>
      </c>
      <c r="E673" s="242">
        <v>0</v>
      </c>
      <c r="F673" s="52" t="str">
        <f t="shared" si="188"/>
        <v>-</v>
      </c>
    </row>
    <row r="674" spans="1:6" ht="24">
      <c r="A674" s="53">
        <v>63426</v>
      </c>
      <c r="B674" s="232" t="s">
        <v>1346</v>
      </c>
      <c r="C674" s="50" t="s">
        <v>1347</v>
      </c>
      <c r="D674" s="242">
        <v>0</v>
      </c>
      <c r="E674" s="242">
        <v>0</v>
      </c>
      <c r="F674" s="52" t="str">
        <f t="shared" si="188"/>
        <v>-</v>
      </c>
    </row>
    <row r="675" spans="1:6" ht="24">
      <c r="A675" s="53">
        <v>63612</v>
      </c>
      <c r="B675" s="232" t="s">
        <v>1348</v>
      </c>
      <c r="C675" s="50" t="s">
        <v>1349</v>
      </c>
      <c r="D675" s="242">
        <v>1141.4100000000001</v>
      </c>
      <c r="E675" s="242">
        <v>1058.8</v>
      </c>
      <c r="F675" s="52">
        <f t="shared" si="188"/>
        <v>92.762460465564516</v>
      </c>
    </row>
    <row r="676" spans="1:6" ht="24">
      <c r="A676" s="53">
        <v>63613</v>
      </c>
      <c r="B676" s="232" t="s">
        <v>1350</v>
      </c>
      <c r="C676" s="50" t="s">
        <v>1351</v>
      </c>
      <c r="D676" s="242">
        <v>3107.31</v>
      </c>
      <c r="E676" s="242">
        <v>17719.2</v>
      </c>
      <c r="F676" s="52">
        <f t="shared" si="188"/>
        <v>570.24242833833773</v>
      </c>
    </row>
    <row r="677" spans="1:6" ht="24">
      <c r="A677" s="53">
        <v>63622</v>
      </c>
      <c r="B677" s="232" t="s">
        <v>1352</v>
      </c>
      <c r="C677" s="50" t="s">
        <v>1353</v>
      </c>
      <c r="D677" s="242">
        <v>0</v>
      </c>
      <c r="E677" s="242">
        <v>0</v>
      </c>
      <c r="F677" s="52" t="str">
        <f t="shared" si="188"/>
        <v>-</v>
      </c>
    </row>
    <row r="678" spans="1:6" ht="24">
      <c r="A678" s="53">
        <v>63623</v>
      </c>
      <c r="B678" s="232" t="s">
        <v>1354</v>
      </c>
      <c r="C678" s="50" t="s">
        <v>1355</v>
      </c>
      <c r="D678" s="242">
        <v>0</v>
      </c>
      <c r="E678" s="242">
        <v>0</v>
      </c>
      <c r="F678" s="52" t="str">
        <f t="shared" si="188"/>
        <v>-</v>
      </c>
    </row>
    <row r="679" spans="1:6" ht="12.75" customHeight="1">
      <c r="A679" s="53">
        <v>63711</v>
      </c>
      <c r="B679" s="232" t="s">
        <v>1356</v>
      </c>
      <c r="C679" s="54">
        <v>63711</v>
      </c>
      <c r="D679" s="242">
        <v>0</v>
      </c>
      <c r="E679" s="242">
        <v>0</v>
      </c>
      <c r="F679" s="52" t="str">
        <f t="shared" si="188"/>
        <v>-</v>
      </c>
    </row>
    <row r="680" spans="1:6" ht="12.75" customHeight="1">
      <c r="A680" s="53">
        <v>63712</v>
      </c>
      <c r="B680" s="232" t="s">
        <v>1357</v>
      </c>
      <c r="C680" s="54">
        <v>63712</v>
      </c>
      <c r="D680" s="242">
        <v>0</v>
      </c>
      <c r="E680" s="242">
        <v>0</v>
      </c>
      <c r="F680" s="52" t="str">
        <f t="shared" si="188"/>
        <v>-</v>
      </c>
    </row>
    <row r="681" spans="1:6" ht="12.75" customHeight="1">
      <c r="A681" s="53">
        <v>63713</v>
      </c>
      <c r="B681" s="232" t="s">
        <v>1358</v>
      </c>
      <c r="C681" s="54">
        <v>63713</v>
      </c>
      <c r="D681" s="242">
        <v>0</v>
      </c>
      <c r="E681" s="242">
        <v>0</v>
      </c>
      <c r="F681" s="52" t="str">
        <f t="shared" si="188"/>
        <v>-</v>
      </c>
    </row>
    <row r="682" spans="1:6" ht="12.75" customHeight="1">
      <c r="A682" s="53">
        <v>63714</v>
      </c>
      <c r="B682" s="232" t="s">
        <v>1359</v>
      </c>
      <c r="C682" s="54">
        <v>63714</v>
      </c>
      <c r="D682" s="242">
        <v>0</v>
      </c>
      <c r="E682" s="242">
        <v>0</v>
      </c>
      <c r="F682" s="52" t="str">
        <f t="shared" si="188"/>
        <v>-</v>
      </c>
    </row>
    <row r="683" spans="1:6" ht="12.75" customHeight="1">
      <c r="A683" s="53">
        <v>63715</v>
      </c>
      <c r="B683" s="232" t="s">
        <v>1360</v>
      </c>
      <c r="C683" s="54">
        <v>63715</v>
      </c>
      <c r="D683" s="242">
        <v>0</v>
      </c>
      <c r="E683" s="242">
        <v>0</v>
      </c>
      <c r="F683" s="52" t="str">
        <f t="shared" si="188"/>
        <v>-</v>
      </c>
    </row>
    <row r="684" spans="1:6" ht="24">
      <c r="A684" s="53">
        <v>63716</v>
      </c>
      <c r="B684" s="232" t="s">
        <v>1361</v>
      </c>
      <c r="C684" s="54">
        <v>63716</v>
      </c>
      <c r="D684" s="242">
        <v>0</v>
      </c>
      <c r="E684" s="242">
        <v>0</v>
      </c>
      <c r="F684" s="52" t="str">
        <f t="shared" si="188"/>
        <v>-</v>
      </c>
    </row>
    <row r="685" spans="1:6" ht="24">
      <c r="A685" s="53">
        <v>63717</v>
      </c>
      <c r="B685" s="232" t="s">
        <v>1362</v>
      </c>
      <c r="C685" s="54">
        <v>63717</v>
      </c>
      <c r="D685" s="242">
        <v>0</v>
      </c>
      <c r="E685" s="242">
        <v>0</v>
      </c>
      <c r="F685" s="52" t="str">
        <f t="shared" si="188"/>
        <v>-</v>
      </c>
    </row>
    <row r="686" spans="1:6" ht="24">
      <c r="A686" s="53">
        <v>63721</v>
      </c>
      <c r="B686" s="232" t="s">
        <v>1363</v>
      </c>
      <c r="C686" s="54">
        <v>63721</v>
      </c>
      <c r="D686" s="242">
        <v>0</v>
      </c>
      <c r="E686" s="242">
        <v>0</v>
      </c>
      <c r="F686" s="52" t="str">
        <f t="shared" si="188"/>
        <v>-</v>
      </c>
    </row>
    <row r="687" spans="1:6" ht="24">
      <c r="A687" s="53">
        <v>63722</v>
      </c>
      <c r="B687" s="232" t="s">
        <v>1364</v>
      </c>
      <c r="C687" s="54">
        <v>63722</v>
      </c>
      <c r="D687" s="242">
        <v>0</v>
      </c>
      <c r="E687" s="242">
        <v>0</v>
      </c>
      <c r="F687" s="52" t="str">
        <f t="shared" si="188"/>
        <v>-</v>
      </c>
    </row>
    <row r="688" spans="1:6" ht="12.75" customHeight="1">
      <c r="A688" s="53">
        <v>63723</v>
      </c>
      <c r="B688" s="232" t="s">
        <v>1365</v>
      </c>
      <c r="C688" s="54">
        <v>63723</v>
      </c>
      <c r="D688" s="242">
        <v>0</v>
      </c>
      <c r="E688" s="242">
        <v>0</v>
      </c>
      <c r="F688" s="52" t="str">
        <f t="shared" si="188"/>
        <v>-</v>
      </c>
    </row>
    <row r="689" spans="1:6" ht="12.75" customHeight="1">
      <c r="A689" s="53">
        <v>63724</v>
      </c>
      <c r="B689" s="232" t="s">
        <v>1366</v>
      </c>
      <c r="C689" s="54">
        <v>63724</v>
      </c>
      <c r="D689" s="242">
        <v>0</v>
      </c>
      <c r="E689" s="242">
        <v>0</v>
      </c>
      <c r="F689" s="52" t="str">
        <f t="shared" si="188"/>
        <v>-</v>
      </c>
    </row>
    <row r="690" spans="1:6" ht="12.75" customHeight="1">
      <c r="A690" s="53">
        <v>63725</v>
      </c>
      <c r="B690" s="232" t="s">
        <v>1367</v>
      </c>
      <c r="C690" s="54">
        <v>63725</v>
      </c>
      <c r="D690" s="242">
        <v>0</v>
      </c>
      <c r="E690" s="242">
        <v>0</v>
      </c>
      <c r="F690" s="52" t="str">
        <f t="shared" si="188"/>
        <v>-</v>
      </c>
    </row>
    <row r="691" spans="1:6" ht="12.75" customHeight="1">
      <c r="A691" s="53">
        <v>63726</v>
      </c>
      <c r="B691" s="232" t="s">
        <v>1368</v>
      </c>
      <c r="C691" s="54">
        <v>63726</v>
      </c>
      <c r="D691" s="242">
        <v>0</v>
      </c>
      <c r="E691" s="242">
        <v>0</v>
      </c>
      <c r="F691" s="52" t="str">
        <f t="shared" si="188"/>
        <v>-</v>
      </c>
    </row>
    <row r="692" spans="1:6" ht="24">
      <c r="A692" s="53">
        <v>63727</v>
      </c>
      <c r="B692" s="232" t="s">
        <v>1369</v>
      </c>
      <c r="C692" s="54">
        <v>63727</v>
      </c>
      <c r="D692" s="242">
        <v>0</v>
      </c>
      <c r="E692" s="242">
        <v>0</v>
      </c>
      <c r="F692" s="52" t="str">
        <f t="shared" si="188"/>
        <v>-</v>
      </c>
    </row>
    <row r="693" spans="1:6" ht="24">
      <c r="A693" s="53">
        <v>63728</v>
      </c>
      <c r="B693" s="232" t="s">
        <v>1370</v>
      </c>
      <c r="C693" s="54">
        <v>63728</v>
      </c>
      <c r="D693" s="242">
        <v>0</v>
      </c>
      <c r="E693" s="242">
        <v>0</v>
      </c>
      <c r="F693" s="52" t="str">
        <f t="shared" si="188"/>
        <v>-</v>
      </c>
    </row>
    <row r="694" spans="1:6" ht="12.75" customHeight="1">
      <c r="A694" s="53">
        <v>63811</v>
      </c>
      <c r="B694" s="232" t="s">
        <v>1371</v>
      </c>
      <c r="C694" s="50" t="s">
        <v>1372</v>
      </c>
      <c r="D694" s="242">
        <v>0</v>
      </c>
      <c r="E694" s="242">
        <v>0</v>
      </c>
      <c r="F694" s="52" t="str">
        <f t="shared" si="188"/>
        <v>-</v>
      </c>
    </row>
    <row r="695" spans="1:6" ht="12.75" customHeight="1">
      <c r="A695" s="53">
        <v>63812</v>
      </c>
      <c r="B695" s="232" t="s">
        <v>1373</v>
      </c>
      <c r="C695" s="50" t="s">
        <v>1374</v>
      </c>
      <c r="D695" s="242">
        <v>0</v>
      </c>
      <c r="E695" s="242">
        <v>0</v>
      </c>
      <c r="F695" s="52" t="str">
        <f t="shared" si="188"/>
        <v>-</v>
      </c>
    </row>
    <row r="696" spans="1:6" ht="24">
      <c r="A696" s="53" t="s">
        <v>1375</v>
      </c>
      <c r="B696" s="232" t="s">
        <v>1376</v>
      </c>
      <c r="C696" s="50" t="s">
        <v>1375</v>
      </c>
      <c r="D696" s="242">
        <v>0</v>
      </c>
      <c r="E696" s="242">
        <v>0</v>
      </c>
      <c r="F696" s="52" t="str">
        <f t="shared" si="188"/>
        <v>-</v>
      </c>
    </row>
    <row r="697" spans="1:6" ht="24">
      <c r="A697" s="53" t="s">
        <v>1377</v>
      </c>
      <c r="B697" s="232" t="s">
        <v>1378</v>
      </c>
      <c r="C697" s="50" t="s">
        <v>1377</v>
      </c>
      <c r="D697" s="242">
        <v>0</v>
      </c>
      <c r="E697" s="242">
        <v>0</v>
      </c>
      <c r="F697" s="52" t="str">
        <f t="shared" si="188"/>
        <v>-</v>
      </c>
    </row>
    <row r="698" spans="1:6" ht="12.75" customHeight="1">
      <c r="A698" s="53">
        <v>63821</v>
      </c>
      <c r="B698" s="232" t="s">
        <v>1379</v>
      </c>
      <c r="C698" s="50" t="s">
        <v>1380</v>
      </c>
      <c r="D698" s="242">
        <v>254224.8</v>
      </c>
      <c r="E698" s="242">
        <v>1148337.57</v>
      </c>
      <c r="F698" s="52">
        <f t="shared" si="188"/>
        <v>451.70163178415328</v>
      </c>
    </row>
    <row r="699" spans="1:6" ht="12.75" customHeight="1">
      <c r="A699" s="53">
        <v>63822</v>
      </c>
      <c r="B699" s="232" t="s">
        <v>1381</v>
      </c>
      <c r="C699" s="50" t="s">
        <v>1382</v>
      </c>
      <c r="D699" s="242">
        <v>0</v>
      </c>
      <c r="E699" s="242">
        <v>0</v>
      </c>
      <c r="F699" s="52" t="str">
        <f t="shared" si="188"/>
        <v>-</v>
      </c>
    </row>
    <row r="700" spans="1:6" ht="24">
      <c r="A700" s="53" t="s">
        <v>1383</v>
      </c>
      <c r="B700" s="232" t="s">
        <v>1384</v>
      </c>
      <c r="C700" s="50" t="s">
        <v>1383</v>
      </c>
      <c r="D700" s="242">
        <v>0</v>
      </c>
      <c r="E700" s="242">
        <v>0</v>
      </c>
      <c r="F700" s="52" t="str">
        <f t="shared" si="188"/>
        <v>-</v>
      </c>
    </row>
    <row r="701" spans="1:6" ht="24">
      <c r="A701" s="53" t="s">
        <v>1385</v>
      </c>
      <c r="B701" s="232" t="s">
        <v>1386</v>
      </c>
      <c r="C701" s="50" t="s">
        <v>1385</v>
      </c>
      <c r="D701" s="242">
        <v>0</v>
      </c>
      <c r="E701" s="242">
        <v>0</v>
      </c>
      <c r="F701" s="52" t="str">
        <f t="shared" si="188"/>
        <v>-</v>
      </c>
    </row>
    <row r="702" spans="1:6" ht="12.75" customHeight="1">
      <c r="A702" s="53">
        <v>64191</v>
      </c>
      <c r="B702" s="85" t="s">
        <v>1387</v>
      </c>
      <c r="C702" s="50" t="s">
        <v>1388</v>
      </c>
      <c r="D702" s="242">
        <v>0</v>
      </c>
      <c r="E702" s="242">
        <v>0</v>
      </c>
      <c r="F702" s="52" t="str">
        <f t="shared" si="188"/>
        <v>-</v>
      </c>
    </row>
    <row r="703" spans="1:6" ht="12.75" customHeight="1">
      <c r="A703" s="53">
        <v>64371</v>
      </c>
      <c r="B703" s="85" t="s">
        <v>1389</v>
      </c>
      <c r="C703" s="50" t="s">
        <v>1390</v>
      </c>
      <c r="D703" s="242">
        <v>0</v>
      </c>
      <c r="E703" s="242">
        <v>0</v>
      </c>
      <c r="F703" s="52" t="str">
        <f t="shared" si="188"/>
        <v>-</v>
      </c>
    </row>
    <row r="704" spans="1:6" ht="12.75" customHeight="1">
      <c r="A704" s="53">
        <v>64372</v>
      </c>
      <c r="B704" s="85" t="s">
        <v>1391</v>
      </c>
      <c r="C704" s="50" t="s">
        <v>1392</v>
      </c>
      <c r="D704" s="242">
        <v>0</v>
      </c>
      <c r="E704" s="242">
        <v>0</v>
      </c>
      <c r="F704" s="52" t="str">
        <f t="shared" si="188"/>
        <v>-</v>
      </c>
    </row>
    <row r="705" spans="1:6" ht="12.75" customHeight="1">
      <c r="A705" s="53">
        <v>64373</v>
      </c>
      <c r="B705" s="85" t="s">
        <v>1393</v>
      </c>
      <c r="C705" s="50" t="s">
        <v>1394</v>
      </c>
      <c r="D705" s="242">
        <v>0</v>
      </c>
      <c r="E705" s="242">
        <v>0</v>
      </c>
      <c r="F705" s="52" t="str">
        <f t="shared" si="188"/>
        <v>-</v>
      </c>
    </row>
    <row r="706" spans="1:6" ht="12.75" customHeight="1">
      <c r="A706" s="53">
        <v>64374</v>
      </c>
      <c r="B706" s="85" t="s">
        <v>1395</v>
      </c>
      <c r="C706" s="50" t="s">
        <v>1396</v>
      </c>
      <c r="D706" s="242">
        <v>0</v>
      </c>
      <c r="E706" s="242">
        <v>0</v>
      </c>
      <c r="F706" s="52" t="str">
        <f t="shared" si="188"/>
        <v>-</v>
      </c>
    </row>
    <row r="707" spans="1:6" ht="12.75" customHeight="1">
      <c r="A707" s="53">
        <v>64375</v>
      </c>
      <c r="B707" s="85" t="s">
        <v>1397</v>
      </c>
      <c r="C707" s="50" t="s">
        <v>1398</v>
      </c>
      <c r="D707" s="242">
        <v>0</v>
      </c>
      <c r="E707" s="242">
        <v>0</v>
      </c>
      <c r="F707" s="52" t="str">
        <f t="shared" si="188"/>
        <v>-</v>
      </c>
    </row>
    <row r="708" spans="1:6" ht="24">
      <c r="A708" s="53">
        <v>64376</v>
      </c>
      <c r="B708" s="232" t="s">
        <v>1399</v>
      </c>
      <c r="C708" s="50" t="s">
        <v>1400</v>
      </c>
      <c r="D708" s="242">
        <v>0</v>
      </c>
      <c r="E708" s="242">
        <v>0</v>
      </c>
      <c r="F708" s="52" t="str">
        <f t="shared" si="188"/>
        <v>-</v>
      </c>
    </row>
    <row r="709" spans="1:6" ht="24">
      <c r="A709" s="53">
        <v>64377</v>
      </c>
      <c r="B709" s="85" t="s">
        <v>1401</v>
      </c>
      <c r="C709" s="50" t="s">
        <v>1402</v>
      </c>
      <c r="D709" s="242">
        <v>0</v>
      </c>
      <c r="E709" s="242">
        <v>0</v>
      </c>
      <c r="F709" s="52" t="str">
        <f t="shared" si="188"/>
        <v>-</v>
      </c>
    </row>
    <row r="710" spans="1:6" ht="12.75" customHeight="1">
      <c r="A710" s="53">
        <v>65264</v>
      </c>
      <c r="B710" s="85" t="s">
        <v>1403</v>
      </c>
      <c r="C710" s="50" t="s">
        <v>1404</v>
      </c>
      <c r="D710" s="242">
        <v>44960.24</v>
      </c>
      <c r="E710" s="242">
        <v>0</v>
      </c>
      <c r="F710" s="52">
        <f t="shared" si="188"/>
        <v>0</v>
      </c>
    </row>
    <row r="711" spans="1:6" ht="12.75" customHeight="1">
      <c r="A711" s="53">
        <v>65265</v>
      </c>
      <c r="B711" s="85" t="s">
        <v>1405</v>
      </c>
      <c r="C711" s="50" t="s">
        <v>1406</v>
      </c>
      <c r="D711" s="242">
        <v>0</v>
      </c>
      <c r="E711" s="242">
        <v>0</v>
      </c>
      <c r="F711" s="52" t="str">
        <f t="shared" si="188"/>
        <v>-</v>
      </c>
    </row>
    <row r="712" spans="1:6" ht="12.75" customHeight="1">
      <c r="A712" s="53" t="s">
        <v>1407</v>
      </c>
      <c r="B712" s="85" t="s">
        <v>1408</v>
      </c>
      <c r="C712" s="50" t="s">
        <v>1407</v>
      </c>
      <c r="D712" s="242">
        <v>0</v>
      </c>
      <c r="E712" s="242">
        <v>0</v>
      </c>
      <c r="F712" s="52" t="str">
        <f t="shared" si="188"/>
        <v>-</v>
      </c>
    </row>
    <row r="713" spans="1:6" ht="24">
      <c r="A713" s="53">
        <v>66341</v>
      </c>
      <c r="B713" s="85" t="s">
        <v>1409</v>
      </c>
      <c r="C713" s="54">
        <v>66341</v>
      </c>
      <c r="D713" s="242">
        <v>0</v>
      </c>
      <c r="E713" s="242">
        <v>0</v>
      </c>
      <c r="F713" s="52" t="str">
        <f t="shared" si="188"/>
        <v>-</v>
      </c>
    </row>
    <row r="714" spans="1:6" ht="24">
      <c r="A714" s="53">
        <v>66342</v>
      </c>
      <c r="B714" s="85" t="s">
        <v>1410</v>
      </c>
      <c r="C714" s="54">
        <v>66342</v>
      </c>
      <c r="D714" s="242">
        <v>0</v>
      </c>
      <c r="E714" s="242">
        <v>0</v>
      </c>
      <c r="F714" s="52" t="str">
        <f t="shared" si="188"/>
        <v>-</v>
      </c>
    </row>
    <row r="715" spans="1:6" ht="24">
      <c r="A715" s="53">
        <v>66343</v>
      </c>
      <c r="B715" s="85" t="s">
        <v>1411</v>
      </c>
      <c r="C715" s="54">
        <v>66343</v>
      </c>
      <c r="D715" s="242">
        <v>0</v>
      </c>
      <c r="E715" s="242">
        <v>0</v>
      </c>
      <c r="F715" s="52" t="str">
        <f t="shared" si="188"/>
        <v>-</v>
      </c>
    </row>
    <row r="716" spans="1:6" ht="12.75" customHeight="1">
      <c r="A716" s="53">
        <v>31214</v>
      </c>
      <c r="B716" s="85" t="s">
        <v>1412</v>
      </c>
      <c r="C716" s="50" t="s">
        <v>1413</v>
      </c>
      <c r="D716" s="242">
        <v>0</v>
      </c>
      <c r="E716" s="242">
        <v>0</v>
      </c>
      <c r="F716" s="52" t="str">
        <f t="shared" si="188"/>
        <v>-</v>
      </c>
    </row>
    <row r="717" spans="1:6" ht="12.75" customHeight="1">
      <c r="A717" s="53">
        <v>31215</v>
      </c>
      <c r="B717" s="85" t="s">
        <v>1414</v>
      </c>
      <c r="C717" s="50" t="s">
        <v>1415</v>
      </c>
      <c r="D717" s="242">
        <v>0</v>
      </c>
      <c r="E717" s="242">
        <v>0</v>
      </c>
      <c r="F717" s="52" t="str">
        <f t="shared" si="188"/>
        <v>-</v>
      </c>
    </row>
    <row r="718" spans="1:6" ht="12.75" customHeight="1">
      <c r="A718" s="53">
        <v>32121</v>
      </c>
      <c r="B718" s="85" t="s">
        <v>1416</v>
      </c>
      <c r="C718" s="50" t="s">
        <v>1417</v>
      </c>
      <c r="D718" s="242">
        <v>2680.05</v>
      </c>
      <c r="E718" s="242">
        <v>3109.31</v>
      </c>
      <c r="F718" s="52">
        <f t="shared" si="188"/>
        <v>116.01686535698961</v>
      </c>
    </row>
    <row r="719" spans="1:6" ht="12.75" customHeight="1">
      <c r="A719" s="53" t="s">
        <v>1418</v>
      </c>
      <c r="B719" s="85" t="s">
        <v>1419</v>
      </c>
      <c r="C719" s="50" t="s">
        <v>1418</v>
      </c>
      <c r="D719" s="242">
        <v>0</v>
      </c>
      <c r="E719" s="242">
        <v>0</v>
      </c>
      <c r="F719" s="52" t="str">
        <f t="shared" si="188"/>
        <v>-</v>
      </c>
    </row>
    <row r="720" spans="1:6" ht="12.75" customHeight="1">
      <c r="A720" s="53" t="s">
        <v>1420</v>
      </c>
      <c r="B720" s="85" t="s">
        <v>1421</v>
      </c>
      <c r="C720" s="50" t="s">
        <v>1420</v>
      </c>
      <c r="D720" s="242">
        <v>961.58</v>
      </c>
      <c r="E720" s="242">
        <v>552.58000000000004</v>
      </c>
      <c r="F720" s="52">
        <f t="shared" si="188"/>
        <v>57.465837475821047</v>
      </c>
    </row>
    <row r="721" spans="1:6" ht="12.75" customHeight="1">
      <c r="A721" s="53" t="s">
        <v>1422</v>
      </c>
      <c r="B721" s="85" t="s">
        <v>1423</v>
      </c>
      <c r="C721" s="50" t="s">
        <v>1422</v>
      </c>
      <c r="D721" s="242">
        <v>0</v>
      </c>
      <c r="E721" s="242">
        <v>0</v>
      </c>
      <c r="F721" s="52" t="str">
        <f t="shared" si="188"/>
        <v>-</v>
      </c>
    </row>
    <row r="722" spans="1:6" ht="12.75" customHeight="1">
      <c r="A722" s="53" t="s">
        <v>1424</v>
      </c>
      <c r="B722" s="85" t="s">
        <v>1425</v>
      </c>
      <c r="C722" s="50" t="s">
        <v>1424</v>
      </c>
      <c r="D722" s="242">
        <v>3403.08</v>
      </c>
      <c r="E722" s="242">
        <v>12288.27</v>
      </c>
      <c r="F722" s="52">
        <f t="shared" si="188"/>
        <v>361.09259846962163</v>
      </c>
    </row>
    <row r="723" spans="1:6" ht="12.75" customHeight="1">
      <c r="A723" s="53" t="s">
        <v>1426</v>
      </c>
      <c r="B723" s="85" t="s">
        <v>1427</v>
      </c>
      <c r="C723" s="50" t="s">
        <v>1426</v>
      </c>
      <c r="D723" s="242">
        <v>0</v>
      </c>
      <c r="E723" s="242">
        <v>11150</v>
      </c>
      <c r="F723" s="52" t="str">
        <f t="shared" si="188"/>
        <v>-</v>
      </c>
    </row>
    <row r="724" spans="1:6" ht="12.75" customHeight="1">
      <c r="A724" s="53" t="s">
        <v>1428</v>
      </c>
      <c r="B724" s="85" t="s">
        <v>1429</v>
      </c>
      <c r="C724" s="50" t="s">
        <v>1428</v>
      </c>
      <c r="D724" s="242">
        <v>0</v>
      </c>
      <c r="E724" s="242">
        <v>0</v>
      </c>
      <c r="F724" s="52" t="str">
        <f t="shared" si="188"/>
        <v>-</v>
      </c>
    </row>
    <row r="725" spans="1:6" ht="12.75" customHeight="1">
      <c r="A725" s="53">
        <v>32911</v>
      </c>
      <c r="B725" s="85" t="s">
        <v>1430</v>
      </c>
      <c r="C725" s="50" t="s">
        <v>1431</v>
      </c>
      <c r="D725" s="242">
        <v>1751.16</v>
      </c>
      <c r="E725" s="242">
        <v>7096.82</v>
      </c>
      <c r="F725" s="52">
        <f t="shared" ref="F725:F979" si="190">IF(D725&lt;&gt;0,IF(E725/D725&gt;=100,"&gt;&gt;100",E725/D725*100),"-")</f>
        <v>405.26393933164303</v>
      </c>
    </row>
    <row r="726" spans="1:6" ht="12.75" customHeight="1">
      <c r="A726" s="53" t="s">
        <v>1432</v>
      </c>
      <c r="B726" s="85" t="s">
        <v>1433</v>
      </c>
      <c r="C726" s="50" t="s">
        <v>1432</v>
      </c>
      <c r="D726" s="242">
        <v>111.69</v>
      </c>
      <c r="E726" s="242">
        <v>558.42999999999995</v>
      </c>
      <c r="F726" s="52">
        <f t="shared" si="190"/>
        <v>499.98209329393859</v>
      </c>
    </row>
    <row r="727" spans="1:6" ht="12.75" customHeight="1">
      <c r="A727" s="53">
        <v>34111</v>
      </c>
      <c r="B727" s="85" t="s">
        <v>1434</v>
      </c>
      <c r="C727" s="50" t="s">
        <v>1435</v>
      </c>
      <c r="D727" s="242">
        <v>0</v>
      </c>
      <c r="E727" s="242">
        <v>0</v>
      </c>
      <c r="F727" s="52" t="str">
        <f t="shared" si="190"/>
        <v>-</v>
      </c>
    </row>
    <row r="728" spans="1:6" ht="12.75" customHeight="1">
      <c r="A728" s="53">
        <v>34112</v>
      </c>
      <c r="B728" s="85" t="s">
        <v>1436</v>
      </c>
      <c r="C728" s="50" t="s">
        <v>1437</v>
      </c>
      <c r="D728" s="242">
        <v>0</v>
      </c>
      <c r="E728" s="242">
        <v>0</v>
      </c>
      <c r="F728" s="52" t="str">
        <f t="shared" si="190"/>
        <v>-</v>
      </c>
    </row>
    <row r="729" spans="1:6" ht="12.75" customHeight="1">
      <c r="A729" s="53">
        <v>34121</v>
      </c>
      <c r="B729" s="85" t="s">
        <v>1438</v>
      </c>
      <c r="C729" s="50" t="s">
        <v>1439</v>
      </c>
      <c r="D729" s="242">
        <v>0</v>
      </c>
      <c r="E729" s="242">
        <v>0</v>
      </c>
      <c r="F729" s="52" t="str">
        <f t="shared" si="190"/>
        <v>-</v>
      </c>
    </row>
    <row r="730" spans="1:6" ht="12.75" customHeight="1">
      <c r="A730" s="53">
        <v>34122</v>
      </c>
      <c r="B730" s="85" t="s">
        <v>1440</v>
      </c>
      <c r="C730" s="50" t="s">
        <v>1441</v>
      </c>
      <c r="D730" s="242">
        <v>0</v>
      </c>
      <c r="E730" s="242">
        <v>0</v>
      </c>
      <c r="F730" s="52" t="str">
        <f t="shared" si="190"/>
        <v>-</v>
      </c>
    </row>
    <row r="731" spans="1:6" ht="12.75" customHeight="1">
      <c r="A731" s="53">
        <v>34131</v>
      </c>
      <c r="B731" s="85" t="s">
        <v>1442</v>
      </c>
      <c r="C731" s="50" t="s">
        <v>1443</v>
      </c>
      <c r="D731" s="242">
        <v>0</v>
      </c>
      <c r="E731" s="242">
        <v>0</v>
      </c>
      <c r="F731" s="52" t="str">
        <f t="shared" si="190"/>
        <v>-</v>
      </c>
    </row>
    <row r="732" spans="1:6" ht="12.75" customHeight="1">
      <c r="A732" s="53">
        <v>34132</v>
      </c>
      <c r="B732" s="85" t="s">
        <v>1444</v>
      </c>
      <c r="C732" s="50" t="s">
        <v>1445</v>
      </c>
      <c r="D732" s="242">
        <v>0</v>
      </c>
      <c r="E732" s="242">
        <v>0</v>
      </c>
      <c r="F732" s="52" t="str">
        <f t="shared" si="190"/>
        <v>-</v>
      </c>
    </row>
    <row r="733" spans="1:6" ht="12.75" customHeight="1">
      <c r="A733" s="53">
        <v>34191</v>
      </c>
      <c r="B733" s="85" t="s">
        <v>1446</v>
      </c>
      <c r="C733" s="50" t="s">
        <v>1447</v>
      </c>
      <c r="D733" s="242">
        <v>0</v>
      </c>
      <c r="E733" s="242">
        <v>0</v>
      </c>
      <c r="F733" s="52" t="str">
        <f t="shared" si="190"/>
        <v>-</v>
      </c>
    </row>
    <row r="734" spans="1:6" ht="12.75" customHeight="1">
      <c r="A734" s="53">
        <v>34192</v>
      </c>
      <c r="B734" s="85" t="s">
        <v>1448</v>
      </c>
      <c r="C734" s="50" t="s">
        <v>1449</v>
      </c>
      <c r="D734" s="242">
        <v>0</v>
      </c>
      <c r="E734" s="242">
        <v>0</v>
      </c>
      <c r="F734" s="52" t="str">
        <f t="shared" si="190"/>
        <v>-</v>
      </c>
    </row>
    <row r="735" spans="1:6" ht="12.75" customHeight="1">
      <c r="A735" s="53">
        <v>34213</v>
      </c>
      <c r="B735" s="85" t="s">
        <v>1450</v>
      </c>
      <c r="C735" s="50" t="s">
        <v>1451</v>
      </c>
      <c r="D735" s="242">
        <v>0</v>
      </c>
      <c r="E735" s="242">
        <v>0</v>
      </c>
      <c r="F735" s="52" t="str">
        <f t="shared" si="190"/>
        <v>-</v>
      </c>
    </row>
    <row r="736" spans="1:6" ht="12.75" customHeight="1">
      <c r="A736" s="53">
        <v>34214</v>
      </c>
      <c r="B736" s="85" t="s">
        <v>1452</v>
      </c>
      <c r="C736" s="50" t="s">
        <v>1453</v>
      </c>
      <c r="D736" s="242">
        <v>0</v>
      </c>
      <c r="E736" s="242">
        <v>0</v>
      </c>
      <c r="F736" s="52" t="str">
        <f t="shared" si="190"/>
        <v>-</v>
      </c>
    </row>
    <row r="737" spans="1:6" ht="12.75" customHeight="1">
      <c r="A737" s="53">
        <v>34215</v>
      </c>
      <c r="B737" s="85" t="s">
        <v>1454</v>
      </c>
      <c r="C737" s="50" t="s">
        <v>1455</v>
      </c>
      <c r="D737" s="242">
        <v>0</v>
      </c>
      <c r="E737" s="242">
        <v>0</v>
      </c>
      <c r="F737" s="52" t="str">
        <f t="shared" si="190"/>
        <v>-</v>
      </c>
    </row>
    <row r="738" spans="1:6" ht="12.75" customHeight="1">
      <c r="A738" s="53">
        <v>34216</v>
      </c>
      <c r="B738" s="85" t="s">
        <v>1456</v>
      </c>
      <c r="C738" s="50" t="s">
        <v>1457</v>
      </c>
      <c r="D738" s="242">
        <v>0</v>
      </c>
      <c r="E738" s="242">
        <v>0</v>
      </c>
      <c r="F738" s="52" t="str">
        <f t="shared" si="190"/>
        <v>-</v>
      </c>
    </row>
    <row r="739" spans="1:6" ht="12.75" customHeight="1">
      <c r="A739" s="53">
        <v>34222</v>
      </c>
      <c r="B739" s="85" t="s">
        <v>1458</v>
      </c>
      <c r="C739" s="50" t="s">
        <v>1459</v>
      </c>
      <c r="D739" s="242">
        <v>0</v>
      </c>
      <c r="E739" s="242">
        <v>0</v>
      </c>
      <c r="F739" s="52" t="str">
        <f t="shared" si="190"/>
        <v>-</v>
      </c>
    </row>
    <row r="740" spans="1:6" ht="12.75" customHeight="1">
      <c r="A740" s="53">
        <v>34223</v>
      </c>
      <c r="B740" s="85" t="s">
        <v>1460</v>
      </c>
      <c r="C740" s="50" t="s">
        <v>1461</v>
      </c>
      <c r="D740" s="242">
        <v>0</v>
      </c>
      <c r="E740" s="242">
        <v>0</v>
      </c>
      <c r="F740" s="52" t="str">
        <f t="shared" si="190"/>
        <v>-</v>
      </c>
    </row>
    <row r="741" spans="1:6" ht="24">
      <c r="A741" s="53">
        <v>34224</v>
      </c>
      <c r="B741" s="85" t="s">
        <v>1462</v>
      </c>
      <c r="C741" s="50" t="s">
        <v>1463</v>
      </c>
      <c r="D741" s="242">
        <v>0</v>
      </c>
      <c r="E741" s="242">
        <v>0</v>
      </c>
      <c r="F741" s="52" t="str">
        <f t="shared" si="190"/>
        <v>-</v>
      </c>
    </row>
    <row r="742" spans="1:6" ht="24">
      <c r="A742" s="53">
        <v>34233</v>
      </c>
      <c r="B742" s="85" t="s">
        <v>1464</v>
      </c>
      <c r="C742" s="50" t="s">
        <v>1465</v>
      </c>
      <c r="D742" s="242">
        <v>8657.7199999999993</v>
      </c>
      <c r="E742" s="242">
        <v>12588.86</v>
      </c>
      <c r="F742" s="52">
        <f t="shared" si="190"/>
        <v>145.40618084206929</v>
      </c>
    </row>
    <row r="743" spans="1:6" ht="24">
      <c r="A743" s="53">
        <v>34234</v>
      </c>
      <c r="B743" s="232" t="s">
        <v>1466</v>
      </c>
      <c r="C743" s="50" t="s">
        <v>1467</v>
      </c>
      <c r="D743" s="242">
        <v>0</v>
      </c>
      <c r="E743" s="242">
        <v>0</v>
      </c>
      <c r="F743" s="52" t="str">
        <f t="shared" si="190"/>
        <v>-</v>
      </c>
    </row>
    <row r="744" spans="1:6" ht="24">
      <c r="A744" s="53">
        <v>34235</v>
      </c>
      <c r="B744" s="232" t="s">
        <v>1468</v>
      </c>
      <c r="C744" s="50" t="s">
        <v>1469</v>
      </c>
      <c r="D744" s="242">
        <v>0</v>
      </c>
      <c r="E744" s="242">
        <v>0</v>
      </c>
      <c r="F744" s="52" t="str">
        <f t="shared" si="190"/>
        <v>-</v>
      </c>
    </row>
    <row r="745" spans="1:6" ht="12.75" customHeight="1">
      <c r="A745" s="53">
        <v>34236</v>
      </c>
      <c r="B745" s="85" t="s">
        <v>1470</v>
      </c>
      <c r="C745" s="50" t="s">
        <v>1471</v>
      </c>
      <c r="D745" s="242">
        <v>0</v>
      </c>
      <c r="E745" s="242">
        <v>0</v>
      </c>
      <c r="F745" s="52" t="str">
        <f t="shared" si="190"/>
        <v>-</v>
      </c>
    </row>
    <row r="746" spans="1:6" ht="12.75" customHeight="1">
      <c r="A746" s="53">
        <v>34237</v>
      </c>
      <c r="B746" s="85" t="s">
        <v>1472</v>
      </c>
      <c r="C746" s="50" t="s">
        <v>1473</v>
      </c>
      <c r="D746" s="242">
        <v>0</v>
      </c>
      <c r="E746" s="242">
        <v>0</v>
      </c>
      <c r="F746" s="52" t="str">
        <f t="shared" si="190"/>
        <v>-</v>
      </c>
    </row>
    <row r="747" spans="1:6" ht="12.75" customHeight="1">
      <c r="A747" s="53">
        <v>34238</v>
      </c>
      <c r="B747" s="85" t="s">
        <v>1474</v>
      </c>
      <c r="C747" s="50" t="s">
        <v>1475</v>
      </c>
      <c r="D747" s="242">
        <v>0</v>
      </c>
      <c r="E747" s="242">
        <v>0</v>
      </c>
      <c r="F747" s="52" t="str">
        <f t="shared" si="190"/>
        <v>-</v>
      </c>
    </row>
    <row r="748" spans="1:6" ht="24">
      <c r="A748" s="53">
        <v>34273</v>
      </c>
      <c r="B748" s="85" t="s">
        <v>1476</v>
      </c>
      <c r="C748" s="50" t="s">
        <v>1477</v>
      </c>
      <c r="D748" s="242">
        <v>0</v>
      </c>
      <c r="E748" s="242">
        <v>0</v>
      </c>
      <c r="F748" s="52" t="str">
        <f t="shared" si="190"/>
        <v>-</v>
      </c>
    </row>
    <row r="749" spans="1:6" ht="12.75" customHeight="1">
      <c r="A749" s="53">
        <v>34274</v>
      </c>
      <c r="B749" s="85" t="s">
        <v>1478</v>
      </c>
      <c r="C749" s="50" t="s">
        <v>1479</v>
      </c>
      <c r="D749" s="242">
        <v>0</v>
      </c>
      <c r="E749" s="242">
        <v>0</v>
      </c>
      <c r="F749" s="52" t="str">
        <f t="shared" si="190"/>
        <v>-</v>
      </c>
    </row>
    <row r="750" spans="1:6" ht="12.75" customHeight="1">
      <c r="A750" s="53">
        <v>34275</v>
      </c>
      <c r="B750" s="85" t="s">
        <v>1480</v>
      </c>
      <c r="C750" s="50" t="s">
        <v>1481</v>
      </c>
      <c r="D750" s="242">
        <v>0</v>
      </c>
      <c r="E750" s="242">
        <v>0</v>
      </c>
      <c r="F750" s="52" t="str">
        <f t="shared" si="190"/>
        <v>-</v>
      </c>
    </row>
    <row r="751" spans="1:6" ht="12.75" customHeight="1">
      <c r="A751" s="53">
        <v>34281</v>
      </c>
      <c r="B751" s="85" t="s">
        <v>1482</v>
      </c>
      <c r="C751" s="50" t="s">
        <v>1483</v>
      </c>
      <c r="D751" s="242">
        <v>0</v>
      </c>
      <c r="E751" s="242">
        <v>0</v>
      </c>
      <c r="F751" s="52" t="str">
        <f t="shared" si="190"/>
        <v>-</v>
      </c>
    </row>
    <row r="752" spans="1:6" ht="12.75" customHeight="1">
      <c r="A752" s="53">
        <v>34282</v>
      </c>
      <c r="B752" s="85" t="s">
        <v>1484</v>
      </c>
      <c r="C752" s="50" t="s">
        <v>1485</v>
      </c>
      <c r="D752" s="242">
        <v>0</v>
      </c>
      <c r="E752" s="242">
        <v>0</v>
      </c>
      <c r="F752" s="52" t="str">
        <f t="shared" si="190"/>
        <v>-</v>
      </c>
    </row>
    <row r="753" spans="1:6" ht="12.75" customHeight="1">
      <c r="A753" s="53">
        <v>34283</v>
      </c>
      <c r="B753" s="85" t="s">
        <v>1486</v>
      </c>
      <c r="C753" s="50" t="s">
        <v>1487</v>
      </c>
      <c r="D753" s="242">
        <v>0</v>
      </c>
      <c r="E753" s="242">
        <v>0</v>
      </c>
      <c r="F753" s="52" t="str">
        <f t="shared" si="190"/>
        <v>-</v>
      </c>
    </row>
    <row r="754" spans="1:6" ht="12.75" customHeight="1">
      <c r="A754" s="53">
        <v>34284</v>
      </c>
      <c r="B754" s="85" t="s">
        <v>1488</v>
      </c>
      <c r="C754" s="50" t="s">
        <v>1489</v>
      </c>
      <c r="D754" s="242">
        <v>0</v>
      </c>
      <c r="E754" s="242">
        <v>0</v>
      </c>
      <c r="F754" s="52" t="str">
        <f t="shared" si="190"/>
        <v>-</v>
      </c>
    </row>
    <row r="755" spans="1:6" ht="12.75" customHeight="1">
      <c r="A755" s="53">
        <v>34285</v>
      </c>
      <c r="B755" s="85" t="s">
        <v>1490</v>
      </c>
      <c r="C755" s="50" t="s">
        <v>1491</v>
      </c>
      <c r="D755" s="242">
        <v>0</v>
      </c>
      <c r="E755" s="242">
        <v>0</v>
      </c>
      <c r="F755" s="52" t="str">
        <f t="shared" si="190"/>
        <v>-</v>
      </c>
    </row>
    <row r="756" spans="1:6" ht="24">
      <c r="A756" s="53">
        <v>34286</v>
      </c>
      <c r="B756" s="232" t="s">
        <v>1492</v>
      </c>
      <c r="C756" s="50" t="s">
        <v>1493</v>
      </c>
      <c r="D756" s="242">
        <v>0</v>
      </c>
      <c r="E756" s="242">
        <v>0</v>
      </c>
      <c r="F756" s="52" t="str">
        <f t="shared" si="190"/>
        <v>-</v>
      </c>
    </row>
    <row r="757" spans="1:6" ht="24">
      <c r="A757" s="53">
        <v>34287</v>
      </c>
      <c r="B757" s="85" t="s">
        <v>1494</v>
      </c>
      <c r="C757" s="50" t="s">
        <v>1495</v>
      </c>
      <c r="D757" s="242">
        <v>0</v>
      </c>
      <c r="E757" s="242">
        <v>0</v>
      </c>
      <c r="F757" s="52" t="str">
        <f t="shared" si="190"/>
        <v>-</v>
      </c>
    </row>
    <row r="758" spans="1:6" ht="12.75" customHeight="1">
      <c r="A758" s="53">
        <v>34341</v>
      </c>
      <c r="B758" s="85" t="s">
        <v>1496</v>
      </c>
      <c r="C758" s="50" t="s">
        <v>1497</v>
      </c>
      <c r="D758" s="242">
        <v>0</v>
      </c>
      <c r="E758" s="242">
        <v>0</v>
      </c>
      <c r="F758" s="52" t="str">
        <f t="shared" si="190"/>
        <v>-</v>
      </c>
    </row>
    <row r="759" spans="1:6" ht="12.75" customHeight="1">
      <c r="A759" s="53">
        <v>35231</v>
      </c>
      <c r="B759" s="85" t="s">
        <v>1498</v>
      </c>
      <c r="C759" s="50" t="s">
        <v>1499</v>
      </c>
      <c r="D759" s="242">
        <v>1175.07</v>
      </c>
      <c r="E759" s="242">
        <v>1548.73</v>
      </c>
      <c r="F759" s="52">
        <f t="shared" si="190"/>
        <v>131.79895665790124</v>
      </c>
    </row>
    <row r="760" spans="1:6" ht="12.75" customHeight="1">
      <c r="A760" s="53">
        <v>35232</v>
      </c>
      <c r="B760" s="85" t="s">
        <v>1500</v>
      </c>
      <c r="C760" s="50" t="s">
        <v>1501</v>
      </c>
      <c r="D760" s="242">
        <v>0</v>
      </c>
      <c r="E760" s="242">
        <v>0</v>
      </c>
      <c r="F760" s="52" t="str">
        <f t="shared" si="190"/>
        <v>-</v>
      </c>
    </row>
    <row r="761" spans="1:6" ht="12.75" customHeight="1">
      <c r="A761" s="53">
        <v>36313</v>
      </c>
      <c r="B761" s="85" t="s">
        <v>1502</v>
      </c>
      <c r="C761" s="50" t="s">
        <v>1503</v>
      </c>
      <c r="D761" s="242">
        <v>1285.51</v>
      </c>
      <c r="E761" s="242">
        <v>737.5</v>
      </c>
      <c r="F761" s="52">
        <f t="shared" si="190"/>
        <v>57.370226602671316</v>
      </c>
    </row>
    <row r="762" spans="1:6" ht="12.75" customHeight="1">
      <c r="A762" s="53">
        <v>36314</v>
      </c>
      <c r="B762" s="85" t="s">
        <v>1504</v>
      </c>
      <c r="C762" s="50" t="s">
        <v>1505</v>
      </c>
      <c r="D762" s="242">
        <v>0</v>
      </c>
      <c r="E762" s="242">
        <v>0</v>
      </c>
      <c r="F762" s="52" t="str">
        <f t="shared" si="190"/>
        <v>-</v>
      </c>
    </row>
    <row r="763" spans="1:6" ht="12.75" customHeight="1">
      <c r="A763" s="53">
        <v>36315</v>
      </c>
      <c r="B763" s="85" t="s">
        <v>1506</v>
      </c>
      <c r="C763" s="50" t="s">
        <v>1507</v>
      </c>
      <c r="D763" s="242">
        <v>0</v>
      </c>
      <c r="E763" s="242">
        <v>0</v>
      </c>
      <c r="F763" s="52" t="str">
        <f t="shared" si="190"/>
        <v>-</v>
      </c>
    </row>
    <row r="764" spans="1:6" ht="12.75" customHeight="1">
      <c r="A764" s="53">
        <v>36316</v>
      </c>
      <c r="B764" s="85" t="s">
        <v>1508</v>
      </c>
      <c r="C764" s="50" t="s">
        <v>1509</v>
      </c>
      <c r="D764" s="242">
        <v>0</v>
      </c>
      <c r="E764" s="242">
        <v>0</v>
      </c>
      <c r="F764" s="52" t="str">
        <f t="shared" si="190"/>
        <v>-</v>
      </c>
    </row>
    <row r="765" spans="1:6" ht="12.75" customHeight="1">
      <c r="A765" s="53">
        <v>36317</v>
      </c>
      <c r="B765" s="85" t="s">
        <v>1510</v>
      </c>
      <c r="C765" s="50" t="s">
        <v>1511</v>
      </c>
      <c r="D765" s="242">
        <v>0</v>
      </c>
      <c r="E765" s="242">
        <v>0</v>
      </c>
      <c r="F765" s="52" t="str">
        <f t="shared" si="190"/>
        <v>-</v>
      </c>
    </row>
    <row r="766" spans="1:6" ht="12.75" customHeight="1">
      <c r="A766" s="53">
        <v>36318</v>
      </c>
      <c r="B766" s="85" t="s">
        <v>1512</v>
      </c>
      <c r="C766" s="50" t="s">
        <v>1513</v>
      </c>
      <c r="D766" s="242">
        <v>0</v>
      </c>
      <c r="E766" s="242">
        <v>0</v>
      </c>
      <c r="F766" s="52" t="str">
        <f t="shared" si="190"/>
        <v>-</v>
      </c>
    </row>
    <row r="767" spans="1:6" ht="24">
      <c r="A767" s="53">
        <v>36319</v>
      </c>
      <c r="B767" s="232" t="s">
        <v>1514</v>
      </c>
      <c r="C767" s="50" t="s">
        <v>1515</v>
      </c>
      <c r="D767" s="242">
        <v>0</v>
      </c>
      <c r="E767" s="242">
        <v>0</v>
      </c>
      <c r="F767" s="52" t="str">
        <f t="shared" si="190"/>
        <v>-</v>
      </c>
    </row>
    <row r="768" spans="1:6" ht="12.75" customHeight="1">
      <c r="A768" s="53">
        <v>36323</v>
      </c>
      <c r="B768" s="85" t="s">
        <v>1516</v>
      </c>
      <c r="C768" s="50" t="s">
        <v>1517</v>
      </c>
      <c r="D768" s="242">
        <v>0</v>
      </c>
      <c r="E768" s="242">
        <v>0</v>
      </c>
      <c r="F768" s="52" t="str">
        <f t="shared" si="190"/>
        <v>-</v>
      </c>
    </row>
    <row r="769" spans="1:6" ht="12.75" customHeight="1">
      <c r="A769" s="53">
        <v>36324</v>
      </c>
      <c r="B769" s="85" t="s">
        <v>1518</v>
      </c>
      <c r="C769" s="50" t="s">
        <v>1519</v>
      </c>
      <c r="D769" s="242">
        <v>0</v>
      </c>
      <c r="E769" s="242">
        <v>0</v>
      </c>
      <c r="F769" s="52" t="str">
        <f t="shared" si="190"/>
        <v>-</v>
      </c>
    </row>
    <row r="770" spans="1:6" ht="12.75" customHeight="1">
      <c r="A770" s="53">
        <v>36325</v>
      </c>
      <c r="B770" s="85" t="s">
        <v>1520</v>
      </c>
      <c r="C770" s="50" t="s">
        <v>1521</v>
      </c>
      <c r="D770" s="242">
        <v>0</v>
      </c>
      <c r="E770" s="242">
        <v>0</v>
      </c>
      <c r="F770" s="52" t="str">
        <f t="shared" si="190"/>
        <v>-</v>
      </c>
    </row>
    <row r="771" spans="1:6" ht="12.75" customHeight="1">
      <c r="A771" s="53">
        <v>36326</v>
      </c>
      <c r="B771" s="85" t="s">
        <v>1522</v>
      </c>
      <c r="C771" s="50" t="s">
        <v>1523</v>
      </c>
      <c r="D771" s="242">
        <v>0</v>
      </c>
      <c r="E771" s="242">
        <v>0</v>
      </c>
      <c r="F771" s="52" t="str">
        <f t="shared" si="190"/>
        <v>-</v>
      </c>
    </row>
    <row r="772" spans="1:6" ht="12.75" customHeight="1">
      <c r="A772" s="53">
        <v>36327</v>
      </c>
      <c r="B772" s="85" t="s">
        <v>1524</v>
      </c>
      <c r="C772" s="50" t="s">
        <v>1525</v>
      </c>
      <c r="D772" s="242">
        <v>0</v>
      </c>
      <c r="E772" s="242">
        <v>0</v>
      </c>
      <c r="F772" s="52" t="str">
        <f t="shared" si="190"/>
        <v>-</v>
      </c>
    </row>
    <row r="773" spans="1:6" ht="24">
      <c r="A773" s="53">
        <v>36328</v>
      </c>
      <c r="B773" s="85" t="s">
        <v>1526</v>
      </c>
      <c r="C773" s="50" t="s">
        <v>1527</v>
      </c>
      <c r="D773" s="242">
        <v>0</v>
      </c>
      <c r="E773" s="242">
        <v>0</v>
      </c>
      <c r="F773" s="52" t="str">
        <f t="shared" si="190"/>
        <v>-</v>
      </c>
    </row>
    <row r="774" spans="1:6" ht="24">
      <c r="A774" s="53">
        <v>36329</v>
      </c>
      <c r="B774" s="232" t="s">
        <v>1528</v>
      </c>
      <c r="C774" s="50" t="s">
        <v>1529</v>
      </c>
      <c r="D774" s="242">
        <v>0</v>
      </c>
      <c r="E774" s="242">
        <v>0</v>
      </c>
      <c r="F774" s="52" t="str">
        <f t="shared" si="190"/>
        <v>-</v>
      </c>
    </row>
    <row r="775" spans="1:6" ht="12.75" customHeight="1">
      <c r="A775" s="53" t="s">
        <v>1530</v>
      </c>
      <c r="B775" s="232" t="s">
        <v>1531</v>
      </c>
      <c r="C775" s="54" t="s">
        <v>1530</v>
      </c>
      <c r="D775" s="242">
        <v>0</v>
      </c>
      <c r="E775" s="242">
        <v>0</v>
      </c>
      <c r="F775" s="52" t="str">
        <f t="shared" si="190"/>
        <v>-</v>
      </c>
    </row>
    <row r="776" spans="1:6" ht="12.75" customHeight="1">
      <c r="A776" s="53" t="s">
        <v>1532</v>
      </c>
      <c r="B776" s="232" t="s">
        <v>1533</v>
      </c>
      <c r="C776" s="54" t="s">
        <v>1532</v>
      </c>
      <c r="D776" s="242">
        <v>0</v>
      </c>
      <c r="E776" s="242">
        <v>0</v>
      </c>
      <c r="F776" s="52" t="str">
        <f t="shared" si="190"/>
        <v>-</v>
      </c>
    </row>
    <row r="777" spans="1:6" ht="12.75" customHeight="1">
      <c r="A777" s="53" t="s">
        <v>1534</v>
      </c>
      <c r="B777" s="232" t="s">
        <v>1535</v>
      </c>
      <c r="C777" s="54" t="s">
        <v>1534</v>
      </c>
      <c r="D777" s="242">
        <v>0</v>
      </c>
      <c r="E777" s="242">
        <v>0</v>
      </c>
      <c r="F777" s="52" t="str">
        <f t="shared" si="190"/>
        <v>-</v>
      </c>
    </row>
    <row r="778" spans="1:6" ht="12.75" customHeight="1">
      <c r="A778" s="53" t="s">
        <v>1536</v>
      </c>
      <c r="B778" s="232" t="s">
        <v>1537</v>
      </c>
      <c r="C778" s="54" t="s">
        <v>1536</v>
      </c>
      <c r="D778" s="242">
        <v>0</v>
      </c>
      <c r="E778" s="242">
        <v>0</v>
      </c>
      <c r="F778" s="52" t="str">
        <f t="shared" si="190"/>
        <v>-</v>
      </c>
    </row>
    <row r="779" spans="1:6" ht="24">
      <c r="A779" s="53" t="s">
        <v>1538</v>
      </c>
      <c r="B779" s="232" t="s">
        <v>1539</v>
      </c>
      <c r="C779" s="54" t="s">
        <v>1538</v>
      </c>
      <c r="D779" s="242">
        <v>0</v>
      </c>
      <c r="E779" s="242">
        <v>0</v>
      </c>
      <c r="F779" s="52" t="str">
        <f t="shared" si="190"/>
        <v>-</v>
      </c>
    </row>
    <row r="780" spans="1:6" ht="24">
      <c r="A780" s="53" t="s">
        <v>1540</v>
      </c>
      <c r="B780" s="232" t="s">
        <v>1541</v>
      </c>
      <c r="C780" s="54" t="s">
        <v>1540</v>
      </c>
      <c r="D780" s="242">
        <v>0</v>
      </c>
      <c r="E780" s="242">
        <v>0</v>
      </c>
      <c r="F780" s="52" t="str">
        <f t="shared" si="190"/>
        <v>-</v>
      </c>
    </row>
    <row r="781" spans="1:6" ht="12.75" customHeight="1">
      <c r="A781" s="53" t="s">
        <v>1542</v>
      </c>
      <c r="B781" s="232" t="s">
        <v>1543</v>
      </c>
      <c r="C781" s="54" t="s">
        <v>1542</v>
      </c>
      <c r="D781" s="242">
        <v>0</v>
      </c>
      <c r="E781" s="242">
        <v>0</v>
      </c>
      <c r="F781" s="52" t="str">
        <f t="shared" si="190"/>
        <v>-</v>
      </c>
    </row>
    <row r="782" spans="1:6" ht="24">
      <c r="A782" s="53" t="s">
        <v>1544</v>
      </c>
      <c r="B782" s="232" t="s">
        <v>1545</v>
      </c>
      <c r="C782" s="54" t="s">
        <v>1544</v>
      </c>
      <c r="D782" s="242">
        <v>0</v>
      </c>
      <c r="E782" s="242">
        <v>0</v>
      </c>
      <c r="F782" s="52" t="str">
        <f t="shared" si="190"/>
        <v>-</v>
      </c>
    </row>
    <row r="783" spans="1:6" ht="12.75" customHeight="1">
      <c r="A783" s="53" t="s">
        <v>1546</v>
      </c>
      <c r="B783" s="232" t="s">
        <v>1547</v>
      </c>
      <c r="C783" s="54" t="s">
        <v>1546</v>
      </c>
      <c r="D783" s="242">
        <v>0</v>
      </c>
      <c r="E783" s="242">
        <v>0</v>
      </c>
      <c r="F783" s="52" t="str">
        <f t="shared" si="190"/>
        <v>-</v>
      </c>
    </row>
    <row r="784" spans="1:6" ht="12.75" customHeight="1">
      <c r="A784" s="53" t="s">
        <v>1548</v>
      </c>
      <c r="B784" s="232" t="s">
        <v>1549</v>
      </c>
      <c r="C784" s="54" t="s">
        <v>1548</v>
      </c>
      <c r="D784" s="242">
        <v>0</v>
      </c>
      <c r="E784" s="242">
        <v>0</v>
      </c>
      <c r="F784" s="52" t="str">
        <f t="shared" si="190"/>
        <v>-</v>
      </c>
    </row>
    <row r="785" spans="1:6" ht="24">
      <c r="A785" s="53" t="s">
        <v>1550</v>
      </c>
      <c r="B785" s="232" t="s">
        <v>1551</v>
      </c>
      <c r="C785" s="54" t="s">
        <v>1550</v>
      </c>
      <c r="D785" s="242">
        <v>0</v>
      </c>
      <c r="E785" s="242">
        <v>0</v>
      </c>
      <c r="F785" s="52" t="str">
        <f t="shared" si="190"/>
        <v>-</v>
      </c>
    </row>
    <row r="786" spans="1:6" ht="24">
      <c r="A786" s="53" t="s">
        <v>1552</v>
      </c>
      <c r="B786" s="232" t="s">
        <v>1553</v>
      </c>
      <c r="C786" s="54" t="s">
        <v>1552</v>
      </c>
      <c r="D786" s="242">
        <v>0</v>
      </c>
      <c r="E786" s="242">
        <v>0</v>
      </c>
      <c r="F786" s="52" t="str">
        <f t="shared" si="190"/>
        <v>-</v>
      </c>
    </row>
    <row r="787" spans="1:6" ht="24">
      <c r="A787" s="53" t="s">
        <v>1554</v>
      </c>
      <c r="B787" s="232" t="s">
        <v>1555</v>
      </c>
      <c r="C787" s="54" t="s">
        <v>1554</v>
      </c>
      <c r="D787" s="242">
        <v>0</v>
      </c>
      <c r="E787" s="242">
        <v>0</v>
      </c>
      <c r="F787" s="52" t="str">
        <f t="shared" si="190"/>
        <v>-</v>
      </c>
    </row>
    <row r="788" spans="1:6" ht="24">
      <c r="A788" s="53" t="s">
        <v>1556</v>
      </c>
      <c r="B788" s="232" t="s">
        <v>1557</v>
      </c>
      <c r="C788" s="54" t="s">
        <v>1556</v>
      </c>
      <c r="D788" s="242">
        <v>0</v>
      </c>
      <c r="E788" s="242">
        <v>0</v>
      </c>
      <c r="F788" s="52" t="str">
        <f t="shared" si="190"/>
        <v>-</v>
      </c>
    </row>
    <row r="789" spans="1:6" ht="24">
      <c r="A789" s="53" t="s">
        <v>1558</v>
      </c>
      <c r="B789" s="232" t="s">
        <v>1559</v>
      </c>
      <c r="C789" s="54" t="s">
        <v>1558</v>
      </c>
      <c r="D789" s="242">
        <v>0</v>
      </c>
      <c r="E789" s="242">
        <v>0</v>
      </c>
      <c r="F789" s="52" t="str">
        <f t="shared" si="190"/>
        <v>-</v>
      </c>
    </row>
    <row r="790" spans="1:6" ht="24">
      <c r="A790" s="53" t="s">
        <v>1560</v>
      </c>
      <c r="B790" s="85" t="s">
        <v>1561</v>
      </c>
      <c r="C790" s="50" t="s">
        <v>1560</v>
      </c>
      <c r="D790" s="242">
        <v>0</v>
      </c>
      <c r="E790" s="242">
        <v>0</v>
      </c>
      <c r="F790" s="52" t="str">
        <f t="shared" si="190"/>
        <v>-</v>
      </c>
    </row>
    <row r="791" spans="1:6" ht="24">
      <c r="A791" s="53" t="s">
        <v>1562</v>
      </c>
      <c r="B791" s="85" t="s">
        <v>1563</v>
      </c>
      <c r="C791" s="50" t="s">
        <v>1562</v>
      </c>
      <c r="D791" s="242">
        <v>0</v>
      </c>
      <c r="E791" s="242">
        <v>0</v>
      </c>
      <c r="F791" s="52" t="str">
        <f t="shared" si="190"/>
        <v>-</v>
      </c>
    </row>
    <row r="792" spans="1:6" ht="24">
      <c r="A792" s="53" t="s">
        <v>1564</v>
      </c>
      <c r="B792" s="85" t="s">
        <v>1565</v>
      </c>
      <c r="C792" s="50" t="s">
        <v>1564</v>
      </c>
      <c r="D792" s="242">
        <v>0</v>
      </c>
      <c r="E792" s="242">
        <v>0</v>
      </c>
      <c r="F792" s="52" t="str">
        <f t="shared" si="190"/>
        <v>-</v>
      </c>
    </row>
    <row r="793" spans="1:6" ht="24">
      <c r="A793" s="53" t="s">
        <v>1566</v>
      </c>
      <c r="B793" s="85" t="s">
        <v>1567</v>
      </c>
      <c r="C793" s="50" t="s">
        <v>1566</v>
      </c>
      <c r="D793" s="242">
        <v>0</v>
      </c>
      <c r="E793" s="242">
        <v>0</v>
      </c>
      <c r="F793" s="52" t="str">
        <f t="shared" si="190"/>
        <v>-</v>
      </c>
    </row>
    <row r="794" spans="1:6" ht="12.75" customHeight="1">
      <c r="A794" s="53" t="s">
        <v>1568</v>
      </c>
      <c r="B794" s="85" t="s">
        <v>1569</v>
      </c>
      <c r="C794" s="50" t="s">
        <v>1568</v>
      </c>
      <c r="D794" s="242">
        <v>0</v>
      </c>
      <c r="E794" s="242">
        <v>0</v>
      </c>
      <c r="F794" s="52" t="str">
        <f t="shared" si="190"/>
        <v>-</v>
      </c>
    </row>
    <row r="795" spans="1:6" ht="12.75" customHeight="1">
      <c r="A795" s="53" t="s">
        <v>1570</v>
      </c>
      <c r="B795" s="85" t="s">
        <v>1571</v>
      </c>
      <c r="C795" s="50" t="s">
        <v>1570</v>
      </c>
      <c r="D795" s="242">
        <v>0</v>
      </c>
      <c r="E795" s="242">
        <v>0</v>
      </c>
      <c r="F795" s="52" t="str">
        <f t="shared" si="190"/>
        <v>-</v>
      </c>
    </row>
    <row r="796" spans="1:6" ht="12.75" customHeight="1">
      <c r="A796" s="53" t="s">
        <v>1572</v>
      </c>
      <c r="B796" s="85" t="s">
        <v>1573</v>
      </c>
      <c r="C796" s="50" t="s">
        <v>1572</v>
      </c>
      <c r="D796" s="242">
        <v>0</v>
      </c>
      <c r="E796" s="242">
        <v>0</v>
      </c>
      <c r="F796" s="52" t="str">
        <f t="shared" si="190"/>
        <v>-</v>
      </c>
    </row>
    <row r="797" spans="1:6" ht="24">
      <c r="A797" s="53" t="s">
        <v>1574</v>
      </c>
      <c r="B797" s="85" t="s">
        <v>1575</v>
      </c>
      <c r="C797" s="50" t="s">
        <v>1574</v>
      </c>
      <c r="D797" s="242">
        <v>0</v>
      </c>
      <c r="E797" s="242">
        <v>0</v>
      </c>
      <c r="F797" s="52" t="str">
        <f t="shared" si="190"/>
        <v>-</v>
      </c>
    </row>
    <row r="798" spans="1:6" ht="24">
      <c r="A798" s="53" t="s">
        <v>1576</v>
      </c>
      <c r="B798" s="85" t="s">
        <v>1577</v>
      </c>
      <c r="C798" s="50" t="s">
        <v>1576</v>
      </c>
      <c r="D798" s="242">
        <v>0</v>
      </c>
      <c r="E798" s="242">
        <v>0</v>
      </c>
      <c r="F798" s="52" t="str">
        <f t="shared" si="190"/>
        <v>-</v>
      </c>
    </row>
    <row r="799" spans="1:6" ht="24">
      <c r="A799" s="53" t="s">
        <v>1578</v>
      </c>
      <c r="B799" s="85" t="s">
        <v>1579</v>
      </c>
      <c r="C799" s="50" t="s">
        <v>1578</v>
      </c>
      <c r="D799" s="242">
        <v>0</v>
      </c>
      <c r="E799" s="242">
        <v>0</v>
      </c>
      <c r="F799" s="52" t="str">
        <f t="shared" si="190"/>
        <v>-</v>
      </c>
    </row>
    <row r="800" spans="1:6" ht="24">
      <c r="A800" s="53" t="s">
        <v>1580</v>
      </c>
      <c r="B800" s="85" t="s">
        <v>1581</v>
      </c>
      <c r="C800" s="50" t="s">
        <v>1580</v>
      </c>
      <c r="D800" s="242">
        <v>0</v>
      </c>
      <c r="E800" s="242">
        <v>0</v>
      </c>
      <c r="F800" s="52" t="str">
        <f t="shared" si="190"/>
        <v>-</v>
      </c>
    </row>
    <row r="801" spans="1:6" ht="24">
      <c r="A801" s="53" t="s">
        <v>1582</v>
      </c>
      <c r="B801" s="85" t="s">
        <v>1583</v>
      </c>
      <c r="C801" s="50" t="s">
        <v>1582</v>
      </c>
      <c r="D801" s="242">
        <v>0</v>
      </c>
      <c r="E801" s="242">
        <v>0</v>
      </c>
      <c r="F801" s="52" t="str">
        <f t="shared" si="190"/>
        <v>-</v>
      </c>
    </row>
    <row r="802" spans="1:6" ht="24">
      <c r="A802" s="53" t="s">
        <v>1584</v>
      </c>
      <c r="B802" s="85" t="s">
        <v>1585</v>
      </c>
      <c r="C802" s="50" t="s">
        <v>1584</v>
      </c>
      <c r="D802" s="242">
        <v>0</v>
      </c>
      <c r="E802" s="242">
        <v>0</v>
      </c>
      <c r="F802" s="52" t="str">
        <f t="shared" si="190"/>
        <v>-</v>
      </c>
    </row>
    <row r="803" spans="1:6" ht="24">
      <c r="A803" s="53" t="s">
        <v>1586</v>
      </c>
      <c r="B803" s="85" t="s">
        <v>1587</v>
      </c>
      <c r="C803" s="50" t="s">
        <v>1586</v>
      </c>
      <c r="D803" s="242">
        <v>0</v>
      </c>
      <c r="E803" s="242">
        <v>0</v>
      </c>
      <c r="F803" s="52" t="str">
        <f t="shared" si="190"/>
        <v>-</v>
      </c>
    </row>
    <row r="804" spans="1:6" ht="12.75" customHeight="1">
      <c r="A804" s="53" t="s">
        <v>1588</v>
      </c>
      <c r="B804" s="85" t="s">
        <v>1589</v>
      </c>
      <c r="C804" s="50" t="s">
        <v>1588</v>
      </c>
      <c r="D804" s="242">
        <v>0</v>
      </c>
      <c r="E804" s="242">
        <v>0</v>
      </c>
      <c r="F804" s="52" t="str">
        <f t="shared" si="190"/>
        <v>-</v>
      </c>
    </row>
    <row r="805" spans="1:6" ht="12.75" customHeight="1">
      <c r="A805" s="53" t="s">
        <v>1590</v>
      </c>
      <c r="B805" s="85" t="s">
        <v>1591</v>
      </c>
      <c r="C805" s="50" t="s">
        <v>1590</v>
      </c>
      <c r="D805" s="242">
        <v>0</v>
      </c>
      <c r="E805" s="242">
        <v>0</v>
      </c>
      <c r="F805" s="52" t="str">
        <f t="shared" si="190"/>
        <v>-</v>
      </c>
    </row>
    <row r="806" spans="1:6" ht="24">
      <c r="A806" s="53" t="s">
        <v>1592</v>
      </c>
      <c r="B806" s="85" t="s">
        <v>1593</v>
      </c>
      <c r="C806" s="50" t="s">
        <v>1592</v>
      </c>
      <c r="D806" s="242">
        <v>0</v>
      </c>
      <c r="E806" s="242">
        <v>0</v>
      </c>
      <c r="F806" s="52" t="str">
        <f t="shared" si="190"/>
        <v>-</v>
      </c>
    </row>
    <row r="807" spans="1:6" ht="24">
      <c r="A807" s="53" t="s">
        <v>1594</v>
      </c>
      <c r="B807" s="85" t="s">
        <v>1595</v>
      </c>
      <c r="C807" s="50" t="s">
        <v>1594</v>
      </c>
      <c r="D807" s="242">
        <v>0</v>
      </c>
      <c r="E807" s="242">
        <v>0</v>
      </c>
      <c r="F807" s="52" t="str">
        <f t="shared" si="190"/>
        <v>-</v>
      </c>
    </row>
    <row r="808" spans="1:6" ht="12.75" customHeight="1">
      <c r="A808" s="53" t="s">
        <v>1596</v>
      </c>
      <c r="B808" s="85" t="s">
        <v>1597</v>
      </c>
      <c r="C808" s="50" t="s">
        <v>1596</v>
      </c>
      <c r="D808" s="242">
        <v>0</v>
      </c>
      <c r="E808" s="242">
        <v>0</v>
      </c>
      <c r="F808" s="52" t="str">
        <f t="shared" si="190"/>
        <v>-</v>
      </c>
    </row>
    <row r="809" spans="1:6" ht="12.75" customHeight="1">
      <c r="A809" s="53" t="s">
        <v>1598</v>
      </c>
      <c r="B809" s="85" t="s">
        <v>1599</v>
      </c>
      <c r="C809" s="50" t="s">
        <v>1598</v>
      </c>
      <c r="D809" s="242">
        <v>0</v>
      </c>
      <c r="E809" s="242">
        <v>0</v>
      </c>
      <c r="F809" s="52" t="str">
        <f t="shared" si="190"/>
        <v>-</v>
      </c>
    </row>
    <row r="810" spans="1:6" ht="12.75" customHeight="1">
      <c r="A810" s="53" t="s">
        <v>1600</v>
      </c>
      <c r="B810" s="85" t="s">
        <v>1601</v>
      </c>
      <c r="C810" s="50" t="s">
        <v>1600</v>
      </c>
      <c r="D810" s="242">
        <v>0</v>
      </c>
      <c r="E810" s="242">
        <v>0</v>
      </c>
      <c r="F810" s="52" t="str">
        <f t="shared" si="190"/>
        <v>-</v>
      </c>
    </row>
    <row r="811" spans="1:6" ht="12.75" customHeight="1">
      <c r="A811" s="53" t="s">
        <v>1602</v>
      </c>
      <c r="B811" s="85" t="s">
        <v>1603</v>
      </c>
      <c r="C811" s="50" t="s">
        <v>1602</v>
      </c>
      <c r="D811" s="242">
        <v>0</v>
      </c>
      <c r="E811" s="242">
        <v>0</v>
      </c>
      <c r="F811" s="52" t="str">
        <f t="shared" si="190"/>
        <v>-</v>
      </c>
    </row>
    <row r="812" spans="1:6" ht="12.75" customHeight="1">
      <c r="A812" s="53" t="s">
        <v>1604</v>
      </c>
      <c r="B812" s="85" t="s">
        <v>1605</v>
      </c>
      <c r="C812" s="50" t="s">
        <v>1604</v>
      </c>
      <c r="D812" s="242">
        <v>0</v>
      </c>
      <c r="E812" s="242">
        <v>0</v>
      </c>
      <c r="F812" s="52" t="str">
        <f t="shared" si="190"/>
        <v>-</v>
      </c>
    </row>
    <row r="813" spans="1:6" ht="12.75" customHeight="1">
      <c r="A813" s="53" t="s">
        <v>1606</v>
      </c>
      <c r="B813" s="85" t="s">
        <v>1607</v>
      </c>
      <c r="C813" s="50" t="s">
        <v>1606</v>
      </c>
      <c r="D813" s="242">
        <v>0</v>
      </c>
      <c r="E813" s="242">
        <v>0</v>
      </c>
      <c r="F813" s="52" t="str">
        <f t="shared" si="190"/>
        <v>-</v>
      </c>
    </row>
    <row r="814" spans="1:6" ht="12.75" customHeight="1">
      <c r="A814" s="53" t="s">
        <v>1608</v>
      </c>
      <c r="B814" s="85" t="s">
        <v>1609</v>
      </c>
      <c r="C814" s="50" t="s">
        <v>1608</v>
      </c>
      <c r="D814" s="242">
        <v>0</v>
      </c>
      <c r="E814" s="242">
        <v>0</v>
      </c>
      <c r="F814" s="52" t="str">
        <f t="shared" si="190"/>
        <v>-</v>
      </c>
    </row>
    <row r="815" spans="1:6" ht="12.75" customHeight="1">
      <c r="A815" s="53" t="s">
        <v>1610</v>
      </c>
      <c r="B815" s="85" t="s">
        <v>1611</v>
      </c>
      <c r="C815" s="50" t="s">
        <v>1610</v>
      </c>
      <c r="D815" s="242">
        <v>46177.33</v>
      </c>
      <c r="E815" s="242">
        <v>52292.88</v>
      </c>
      <c r="F815" s="52">
        <f t="shared" si="190"/>
        <v>113.24361975887301</v>
      </c>
    </row>
    <row r="816" spans="1:6" ht="12.75" customHeight="1">
      <c r="A816" s="53" t="s">
        <v>1612</v>
      </c>
      <c r="B816" s="85" t="s">
        <v>1613</v>
      </c>
      <c r="C816" s="50" t="s">
        <v>1612</v>
      </c>
      <c r="D816" s="242">
        <v>0</v>
      </c>
      <c r="E816" s="242">
        <v>0</v>
      </c>
      <c r="F816" s="52" t="str">
        <f t="shared" si="190"/>
        <v>-</v>
      </c>
    </row>
    <row r="817" spans="1:6" ht="12.75" customHeight="1">
      <c r="A817" s="53" t="s">
        <v>1614</v>
      </c>
      <c r="B817" s="85" t="s">
        <v>1615</v>
      </c>
      <c r="C817" s="50" t="s">
        <v>1614</v>
      </c>
      <c r="D817" s="242">
        <v>0</v>
      </c>
      <c r="E817" s="242">
        <v>0</v>
      </c>
      <c r="F817" s="52" t="str">
        <f t="shared" si="190"/>
        <v>-</v>
      </c>
    </row>
    <row r="818" spans="1:6" ht="12.75" customHeight="1">
      <c r="A818" s="53" t="s">
        <v>1616</v>
      </c>
      <c r="B818" s="85" t="s">
        <v>1617</v>
      </c>
      <c r="C818" s="50" t="s">
        <v>1616</v>
      </c>
      <c r="D818" s="242">
        <v>0</v>
      </c>
      <c r="E818" s="242">
        <v>0</v>
      </c>
      <c r="F818" s="52" t="str">
        <f t="shared" si="190"/>
        <v>-</v>
      </c>
    </row>
    <row r="819" spans="1:6" ht="12.75" customHeight="1">
      <c r="A819" s="53">
        <v>37215</v>
      </c>
      <c r="B819" s="85" t="s">
        <v>1618</v>
      </c>
      <c r="C819" s="50" t="s">
        <v>1619</v>
      </c>
      <c r="D819" s="242">
        <v>0</v>
      </c>
      <c r="E819" s="242">
        <v>0</v>
      </c>
      <c r="F819" s="52" t="str">
        <f t="shared" si="190"/>
        <v>-</v>
      </c>
    </row>
    <row r="820" spans="1:6" ht="24">
      <c r="A820" s="53">
        <v>37216</v>
      </c>
      <c r="B820" s="232" t="s">
        <v>1620</v>
      </c>
      <c r="C820" s="50" t="s">
        <v>1621</v>
      </c>
      <c r="D820" s="242">
        <v>0</v>
      </c>
      <c r="E820" s="242">
        <v>0</v>
      </c>
      <c r="F820" s="52" t="str">
        <f t="shared" si="190"/>
        <v>-</v>
      </c>
    </row>
    <row r="821" spans="1:6" ht="12.75" customHeight="1">
      <c r="A821" s="53">
        <v>37217</v>
      </c>
      <c r="B821" s="85" t="s">
        <v>1622</v>
      </c>
      <c r="C821" s="50" t="s">
        <v>1623</v>
      </c>
      <c r="D821" s="242">
        <v>0</v>
      </c>
      <c r="E821" s="242">
        <v>0</v>
      </c>
      <c r="F821" s="52" t="str">
        <f t="shared" si="190"/>
        <v>-</v>
      </c>
    </row>
    <row r="822" spans="1:6" ht="12.75" customHeight="1">
      <c r="A822" s="53">
        <v>37218</v>
      </c>
      <c r="B822" s="85" t="s">
        <v>1624</v>
      </c>
      <c r="C822" s="50" t="s">
        <v>1625</v>
      </c>
      <c r="D822" s="242">
        <v>0</v>
      </c>
      <c r="E822" s="242">
        <v>0</v>
      </c>
      <c r="F822" s="52" t="str">
        <f t="shared" si="190"/>
        <v>-</v>
      </c>
    </row>
    <row r="823" spans="1:6" ht="12.75" customHeight="1">
      <c r="A823" s="53">
        <v>37219</v>
      </c>
      <c r="B823" s="85" t="s">
        <v>1626</v>
      </c>
      <c r="C823" s="50" t="s">
        <v>1627</v>
      </c>
      <c r="D823" s="242">
        <v>0</v>
      </c>
      <c r="E823" s="242">
        <v>0</v>
      </c>
      <c r="F823" s="52" t="str">
        <f t="shared" si="190"/>
        <v>-</v>
      </c>
    </row>
    <row r="824" spans="1:6" ht="12.75" customHeight="1">
      <c r="A824" s="53">
        <v>37221</v>
      </c>
      <c r="B824" s="85" t="s">
        <v>1628</v>
      </c>
      <c r="C824" s="50" t="s">
        <v>1629</v>
      </c>
      <c r="D824" s="242">
        <v>0</v>
      </c>
      <c r="E824" s="242">
        <v>0</v>
      </c>
      <c r="F824" s="52" t="str">
        <f t="shared" si="190"/>
        <v>-</v>
      </c>
    </row>
    <row r="825" spans="1:6" ht="12.75" customHeight="1">
      <c r="A825" s="53" t="s">
        <v>1630</v>
      </c>
      <c r="B825" s="85" t="s">
        <v>1607</v>
      </c>
      <c r="C825" s="50" t="s">
        <v>1630</v>
      </c>
      <c r="D825" s="242">
        <v>0</v>
      </c>
      <c r="E825" s="242">
        <v>0</v>
      </c>
      <c r="F825" s="52" t="str">
        <f t="shared" si="190"/>
        <v>-</v>
      </c>
    </row>
    <row r="826" spans="1:6" ht="12.75" customHeight="1">
      <c r="A826" s="53" t="s">
        <v>1631</v>
      </c>
      <c r="B826" s="85" t="s">
        <v>1632</v>
      </c>
      <c r="C826" s="50" t="s">
        <v>1631</v>
      </c>
      <c r="D826" s="242">
        <v>0</v>
      </c>
      <c r="E826" s="242">
        <v>0</v>
      </c>
      <c r="F826" s="52" t="str">
        <f t="shared" si="190"/>
        <v>-</v>
      </c>
    </row>
    <row r="827" spans="1:6" ht="12.75" customHeight="1">
      <c r="A827" s="53" t="s">
        <v>1633</v>
      </c>
      <c r="B827" s="85" t="s">
        <v>1634</v>
      </c>
      <c r="C827" s="50" t="s">
        <v>1633</v>
      </c>
      <c r="D827" s="242">
        <v>0</v>
      </c>
      <c r="E827" s="242">
        <v>0</v>
      </c>
      <c r="F827" s="52" t="str">
        <f t="shared" si="190"/>
        <v>-</v>
      </c>
    </row>
    <row r="828" spans="1:6" ht="12.75" customHeight="1">
      <c r="A828" s="53" t="s">
        <v>1635</v>
      </c>
      <c r="B828" s="85" t="s">
        <v>1636</v>
      </c>
      <c r="C828" s="50" t="s">
        <v>1635</v>
      </c>
      <c r="D828" s="242">
        <v>0</v>
      </c>
      <c r="E828" s="242">
        <v>0</v>
      </c>
      <c r="F828" s="52" t="str">
        <f t="shared" si="190"/>
        <v>-</v>
      </c>
    </row>
    <row r="829" spans="1:6" ht="12.75" customHeight="1">
      <c r="A829" s="53">
        <v>38117</v>
      </c>
      <c r="B829" s="85" t="s">
        <v>1637</v>
      </c>
      <c r="C829" s="50" t="s">
        <v>1638</v>
      </c>
      <c r="D829" s="242">
        <v>0</v>
      </c>
      <c r="E829" s="242">
        <v>0</v>
      </c>
      <c r="F829" s="52" t="str">
        <f t="shared" si="190"/>
        <v>-</v>
      </c>
    </row>
    <row r="830" spans="1:6" ht="12.75" customHeight="1">
      <c r="A830" s="53">
        <v>38612</v>
      </c>
      <c r="B830" s="85" t="s">
        <v>1639</v>
      </c>
      <c r="C830" s="50" t="s">
        <v>1640</v>
      </c>
      <c r="D830" s="242">
        <v>22860.35</v>
      </c>
      <c r="E830" s="242">
        <v>0</v>
      </c>
      <c r="F830" s="52">
        <f t="shared" si="190"/>
        <v>0</v>
      </c>
    </row>
    <row r="831" spans="1:6" ht="12.75" customHeight="1">
      <c r="A831" s="53">
        <v>38613</v>
      </c>
      <c r="B831" s="85" t="s">
        <v>1641</v>
      </c>
      <c r="C831" s="50" t="s">
        <v>1642</v>
      </c>
      <c r="D831" s="242">
        <v>0</v>
      </c>
      <c r="E831" s="242">
        <v>0</v>
      </c>
      <c r="F831" s="52" t="str">
        <f t="shared" si="190"/>
        <v>-</v>
      </c>
    </row>
    <row r="832" spans="1:6" ht="12.75" customHeight="1">
      <c r="A832" s="53">
        <v>38614</v>
      </c>
      <c r="B832" s="85" t="s">
        <v>1643</v>
      </c>
      <c r="C832" s="50" t="s">
        <v>1644</v>
      </c>
      <c r="D832" s="242">
        <v>0</v>
      </c>
      <c r="E832" s="242">
        <v>0</v>
      </c>
      <c r="F832" s="52" t="str">
        <f t="shared" si="190"/>
        <v>-</v>
      </c>
    </row>
    <row r="833" spans="1:6" ht="12.75" customHeight="1">
      <c r="A833" s="53">
        <v>38615</v>
      </c>
      <c r="B833" s="85" t="s">
        <v>1645</v>
      </c>
      <c r="C833" s="50" t="s">
        <v>1646</v>
      </c>
      <c r="D833" s="242">
        <v>0</v>
      </c>
      <c r="E833" s="242">
        <v>0</v>
      </c>
      <c r="F833" s="52" t="str">
        <f t="shared" si="190"/>
        <v>-</v>
      </c>
    </row>
    <row r="834" spans="1:6" ht="12.75" customHeight="1">
      <c r="A834" s="53">
        <v>38622</v>
      </c>
      <c r="B834" s="85" t="s">
        <v>1647</v>
      </c>
      <c r="C834" s="50" t="s">
        <v>1648</v>
      </c>
      <c r="D834" s="242">
        <v>0</v>
      </c>
      <c r="E834" s="242">
        <v>0</v>
      </c>
      <c r="F834" s="52" t="str">
        <f t="shared" si="190"/>
        <v>-</v>
      </c>
    </row>
    <row r="835" spans="1:6" ht="12.75" customHeight="1">
      <c r="A835" s="53">
        <v>38623</v>
      </c>
      <c r="B835" s="85" t="s">
        <v>1649</v>
      </c>
      <c r="C835" s="50" t="s">
        <v>1650</v>
      </c>
      <c r="D835" s="242">
        <v>0</v>
      </c>
      <c r="E835" s="242">
        <v>0</v>
      </c>
      <c r="F835" s="52" t="str">
        <f t="shared" si="190"/>
        <v>-</v>
      </c>
    </row>
    <row r="836" spans="1:6" ht="12.75" customHeight="1">
      <c r="A836" s="53">
        <v>38624</v>
      </c>
      <c r="B836" s="85" t="s">
        <v>1651</v>
      </c>
      <c r="C836" s="50" t="s">
        <v>1652</v>
      </c>
      <c r="D836" s="242">
        <v>0</v>
      </c>
      <c r="E836" s="242">
        <v>0</v>
      </c>
      <c r="F836" s="52" t="str">
        <f t="shared" si="190"/>
        <v>-</v>
      </c>
    </row>
    <row r="837" spans="1:6" ht="12.75" customHeight="1">
      <c r="A837" s="53">
        <v>38625</v>
      </c>
      <c r="B837" s="85" t="s">
        <v>1653</v>
      </c>
      <c r="C837" s="50" t="s">
        <v>1654</v>
      </c>
      <c r="D837" s="242">
        <v>0</v>
      </c>
      <c r="E837" s="242">
        <v>0</v>
      </c>
      <c r="F837" s="52" t="str">
        <f t="shared" si="190"/>
        <v>-</v>
      </c>
    </row>
    <row r="838" spans="1:6" ht="12.75" customHeight="1">
      <c r="A838" s="53" t="s">
        <v>1655</v>
      </c>
      <c r="B838" s="85" t="s">
        <v>1656</v>
      </c>
      <c r="C838" s="50" t="s">
        <v>1655</v>
      </c>
      <c r="D838" s="242">
        <v>0</v>
      </c>
      <c r="E838" s="242">
        <v>0</v>
      </c>
      <c r="F838" s="52" t="str">
        <f t="shared" si="190"/>
        <v>-</v>
      </c>
    </row>
    <row r="839" spans="1:6" ht="12.75" customHeight="1">
      <c r="A839" s="53">
        <v>38631</v>
      </c>
      <c r="B839" s="85" t="s">
        <v>1657</v>
      </c>
      <c r="C839" s="50" t="s">
        <v>1658</v>
      </c>
      <c r="D839" s="242">
        <v>0</v>
      </c>
      <c r="E839" s="242">
        <v>0</v>
      </c>
      <c r="F839" s="52" t="str">
        <f t="shared" si="190"/>
        <v>-</v>
      </c>
    </row>
    <row r="840" spans="1:6" ht="12.75" customHeight="1">
      <c r="A840" s="53">
        <v>38632</v>
      </c>
      <c r="B840" s="85" t="s">
        <v>1659</v>
      </c>
      <c r="C840" s="50" t="s">
        <v>1660</v>
      </c>
      <c r="D840" s="242">
        <v>0</v>
      </c>
      <c r="E840" s="242">
        <v>0</v>
      </c>
      <c r="F840" s="52" t="str">
        <f t="shared" si="190"/>
        <v>-</v>
      </c>
    </row>
    <row r="841" spans="1:6" ht="12.75" customHeight="1">
      <c r="A841" s="53">
        <v>38641</v>
      </c>
      <c r="B841" s="85" t="s">
        <v>1661</v>
      </c>
      <c r="C841" s="50" t="s">
        <v>1662</v>
      </c>
      <c r="D841" s="242">
        <v>0</v>
      </c>
      <c r="E841" s="242">
        <v>0</v>
      </c>
      <c r="F841" s="52" t="str">
        <f t="shared" si="190"/>
        <v>-</v>
      </c>
    </row>
    <row r="842" spans="1:6" ht="12.75" customHeight="1">
      <c r="A842" s="53" t="s">
        <v>1663</v>
      </c>
      <c r="B842" s="85" t="s">
        <v>1664</v>
      </c>
      <c r="C842" s="50" t="s">
        <v>1663</v>
      </c>
      <c r="D842" s="242">
        <v>0</v>
      </c>
      <c r="E842" s="242">
        <v>0</v>
      </c>
      <c r="F842" s="52" t="str">
        <f t="shared" si="190"/>
        <v>-</v>
      </c>
    </row>
    <row r="843" spans="1:6" ht="24">
      <c r="A843" s="53" t="s">
        <v>1665</v>
      </c>
      <c r="B843" s="85" t="s">
        <v>1666</v>
      </c>
      <c r="C843" s="54" t="s">
        <v>1665</v>
      </c>
      <c r="D843" s="242">
        <v>0</v>
      </c>
      <c r="E843" s="242">
        <v>0</v>
      </c>
      <c r="F843" s="52" t="str">
        <f t="shared" si="190"/>
        <v>-</v>
      </c>
    </row>
    <row r="844" spans="1:6" ht="24">
      <c r="A844" s="53" t="s">
        <v>1667</v>
      </c>
      <c r="B844" s="85" t="s">
        <v>1668</v>
      </c>
      <c r="C844" s="54" t="s">
        <v>1667</v>
      </c>
      <c r="D844" s="242">
        <v>0</v>
      </c>
      <c r="E844" s="242">
        <v>0</v>
      </c>
      <c r="F844" s="52" t="str">
        <f t="shared" si="190"/>
        <v>-</v>
      </c>
    </row>
    <row r="845" spans="1:6" ht="12.75" customHeight="1">
      <c r="A845" s="53" t="s">
        <v>1669</v>
      </c>
      <c r="B845" s="85" t="s">
        <v>1670</v>
      </c>
      <c r="C845" s="54" t="s">
        <v>1669</v>
      </c>
      <c r="D845" s="242">
        <v>0</v>
      </c>
      <c r="E845" s="242">
        <v>0</v>
      </c>
      <c r="F845" s="52" t="str">
        <f t="shared" si="190"/>
        <v>-</v>
      </c>
    </row>
    <row r="846" spans="1:6" ht="24">
      <c r="A846" s="53">
        <v>81212</v>
      </c>
      <c r="B846" s="85" t="s">
        <v>1671</v>
      </c>
      <c r="C846" s="50" t="s">
        <v>1672</v>
      </c>
      <c r="D846" s="242">
        <v>0</v>
      </c>
      <c r="E846" s="242">
        <v>0</v>
      </c>
      <c r="F846" s="52" t="str">
        <f t="shared" si="190"/>
        <v>-</v>
      </c>
    </row>
    <row r="847" spans="1:6" ht="12.75" customHeight="1">
      <c r="A847" s="53">
        <v>81322</v>
      </c>
      <c r="B847" s="85" t="s">
        <v>1673</v>
      </c>
      <c r="C847" s="50" t="s">
        <v>1674</v>
      </c>
      <c r="D847" s="242">
        <v>0</v>
      </c>
      <c r="E847" s="242">
        <v>0</v>
      </c>
      <c r="F847" s="52" t="str">
        <f t="shared" si="190"/>
        <v>-</v>
      </c>
    </row>
    <row r="848" spans="1:6" ht="24">
      <c r="A848" s="53">
        <v>81332</v>
      </c>
      <c r="B848" s="85" t="s">
        <v>1675</v>
      </c>
      <c r="C848" s="50" t="s">
        <v>1676</v>
      </c>
      <c r="D848" s="242">
        <v>0</v>
      </c>
      <c r="E848" s="242">
        <v>0</v>
      </c>
      <c r="F848" s="52" t="str">
        <f t="shared" si="190"/>
        <v>-</v>
      </c>
    </row>
    <row r="849" spans="1:6" ht="24">
      <c r="A849" s="53">
        <v>81342</v>
      </c>
      <c r="B849" s="85" t="s">
        <v>1677</v>
      </c>
      <c r="C849" s="50" t="s">
        <v>1678</v>
      </c>
      <c r="D849" s="242">
        <v>0</v>
      </c>
      <c r="E849" s="242">
        <v>0</v>
      </c>
      <c r="F849" s="52" t="str">
        <f t="shared" si="190"/>
        <v>-</v>
      </c>
    </row>
    <row r="850" spans="1:6" ht="12.75" customHeight="1">
      <c r="A850" s="53">
        <v>81411</v>
      </c>
      <c r="B850" s="85" t="s">
        <v>1679</v>
      </c>
      <c r="C850" s="50" t="s">
        <v>1680</v>
      </c>
      <c r="D850" s="242">
        <v>0</v>
      </c>
      <c r="E850" s="242">
        <v>0</v>
      </c>
      <c r="F850" s="52" t="str">
        <f t="shared" si="190"/>
        <v>-</v>
      </c>
    </row>
    <row r="851" spans="1:6" ht="12.75" customHeight="1">
      <c r="A851" s="53">
        <v>81412</v>
      </c>
      <c r="B851" s="85" t="s">
        <v>1681</v>
      </c>
      <c r="C851" s="50" t="s">
        <v>1682</v>
      </c>
      <c r="D851" s="242">
        <v>0</v>
      </c>
      <c r="E851" s="242">
        <v>0</v>
      </c>
      <c r="F851" s="52" t="str">
        <f t="shared" si="190"/>
        <v>-</v>
      </c>
    </row>
    <row r="852" spans="1:6" ht="24">
      <c r="A852" s="53">
        <v>81532</v>
      </c>
      <c r="B852" s="232" t="s">
        <v>1683</v>
      </c>
      <c r="C852" s="50" t="s">
        <v>1684</v>
      </c>
      <c r="D852" s="242">
        <v>0</v>
      </c>
      <c r="E852" s="242">
        <v>0</v>
      </c>
      <c r="F852" s="52" t="str">
        <f t="shared" si="190"/>
        <v>-</v>
      </c>
    </row>
    <row r="853" spans="1:6" ht="24">
      <c r="A853" s="53">
        <v>81542</v>
      </c>
      <c r="B853" s="232" t="s">
        <v>1685</v>
      </c>
      <c r="C853" s="50" t="s">
        <v>1686</v>
      </c>
      <c r="D853" s="242">
        <v>0</v>
      </c>
      <c r="E853" s="242">
        <v>0</v>
      </c>
      <c r="F853" s="52" t="str">
        <f t="shared" si="190"/>
        <v>-</v>
      </c>
    </row>
    <row r="854" spans="1:6" ht="24">
      <c r="A854" s="53">
        <v>81552</v>
      </c>
      <c r="B854" s="85" t="s">
        <v>1687</v>
      </c>
      <c r="C854" s="50" t="s">
        <v>1688</v>
      </c>
      <c r="D854" s="242">
        <v>0</v>
      </c>
      <c r="E854" s="242">
        <v>0</v>
      </c>
      <c r="F854" s="52" t="str">
        <f t="shared" si="190"/>
        <v>-</v>
      </c>
    </row>
    <row r="855" spans="1:6" ht="24">
      <c r="A855" s="53">
        <v>81631</v>
      </c>
      <c r="B855" s="232" t="s">
        <v>1689</v>
      </c>
      <c r="C855" s="50" t="s">
        <v>1690</v>
      </c>
      <c r="D855" s="242">
        <v>0</v>
      </c>
      <c r="E855" s="242">
        <v>0</v>
      </c>
      <c r="F855" s="52" t="str">
        <f t="shared" si="190"/>
        <v>-</v>
      </c>
    </row>
    <row r="856" spans="1:6" ht="24">
      <c r="A856" s="53">
        <v>81632</v>
      </c>
      <c r="B856" s="85" t="s">
        <v>1691</v>
      </c>
      <c r="C856" s="50" t="s">
        <v>1692</v>
      </c>
      <c r="D856" s="242">
        <v>0</v>
      </c>
      <c r="E856" s="242">
        <v>0</v>
      </c>
      <c r="F856" s="52" t="str">
        <f t="shared" si="190"/>
        <v>-</v>
      </c>
    </row>
    <row r="857" spans="1:6" ht="12.75" customHeight="1">
      <c r="A857" s="53">
        <v>81641</v>
      </c>
      <c r="B857" s="85" t="s">
        <v>1693</v>
      </c>
      <c r="C857" s="50" t="s">
        <v>1694</v>
      </c>
      <c r="D857" s="242">
        <v>0</v>
      </c>
      <c r="E857" s="242">
        <v>0</v>
      </c>
      <c r="F857" s="52" t="str">
        <f t="shared" si="190"/>
        <v>-</v>
      </c>
    </row>
    <row r="858" spans="1:6" ht="12.75" customHeight="1">
      <c r="A858" s="53">
        <v>81642</v>
      </c>
      <c r="B858" s="85" t="s">
        <v>1695</v>
      </c>
      <c r="C858" s="50" t="s">
        <v>1696</v>
      </c>
      <c r="D858" s="242">
        <v>0</v>
      </c>
      <c r="E858" s="242">
        <v>0</v>
      </c>
      <c r="F858" s="52" t="str">
        <f t="shared" si="190"/>
        <v>-</v>
      </c>
    </row>
    <row r="859" spans="1:6" ht="12.75" customHeight="1">
      <c r="A859" s="53">
        <v>81711</v>
      </c>
      <c r="B859" s="85" t="s">
        <v>1697</v>
      </c>
      <c r="C859" s="50" t="s">
        <v>1698</v>
      </c>
      <c r="D859" s="242">
        <v>0</v>
      </c>
      <c r="E859" s="242">
        <v>0</v>
      </c>
      <c r="F859" s="52" t="str">
        <f t="shared" si="190"/>
        <v>-</v>
      </c>
    </row>
    <row r="860" spans="1:6" ht="12.75" customHeight="1">
      <c r="A860" s="53">
        <v>81712</v>
      </c>
      <c r="B860" s="85" t="s">
        <v>1699</v>
      </c>
      <c r="C860" s="50" t="s">
        <v>1700</v>
      </c>
      <c r="D860" s="242">
        <v>0</v>
      </c>
      <c r="E860" s="242">
        <v>0</v>
      </c>
      <c r="F860" s="52" t="str">
        <f t="shared" si="190"/>
        <v>-</v>
      </c>
    </row>
    <row r="861" spans="1:6" ht="12.75" customHeight="1">
      <c r="A861" s="53">
        <v>81721</v>
      </c>
      <c r="B861" s="85" t="s">
        <v>1701</v>
      </c>
      <c r="C861" s="50" t="s">
        <v>1702</v>
      </c>
      <c r="D861" s="242">
        <v>0</v>
      </c>
      <c r="E861" s="242">
        <v>0</v>
      </c>
      <c r="F861" s="52" t="str">
        <f t="shared" si="190"/>
        <v>-</v>
      </c>
    </row>
    <row r="862" spans="1:6" ht="12.75" customHeight="1">
      <c r="A862" s="53">
        <v>81722</v>
      </c>
      <c r="B862" s="85" t="s">
        <v>1703</v>
      </c>
      <c r="C862" s="50" t="s">
        <v>1704</v>
      </c>
      <c r="D862" s="242">
        <v>0</v>
      </c>
      <c r="E862" s="242">
        <v>0</v>
      </c>
      <c r="F862" s="52" t="str">
        <f t="shared" si="190"/>
        <v>-</v>
      </c>
    </row>
    <row r="863" spans="1:6" ht="12.75" customHeight="1">
      <c r="A863" s="53">
        <v>81731</v>
      </c>
      <c r="B863" s="85" t="s">
        <v>1705</v>
      </c>
      <c r="C863" s="50" t="s">
        <v>1706</v>
      </c>
      <c r="D863" s="242">
        <v>0</v>
      </c>
      <c r="E863" s="242">
        <v>0</v>
      </c>
      <c r="F863" s="52" t="str">
        <f t="shared" si="190"/>
        <v>-</v>
      </c>
    </row>
    <row r="864" spans="1:6" ht="12.75" customHeight="1">
      <c r="A864" s="53">
        <v>81732</v>
      </c>
      <c r="B864" s="85" t="s">
        <v>1707</v>
      </c>
      <c r="C864" s="50" t="s">
        <v>1708</v>
      </c>
      <c r="D864" s="242">
        <v>0</v>
      </c>
      <c r="E864" s="242">
        <v>0</v>
      </c>
      <c r="F864" s="52" t="str">
        <f t="shared" si="190"/>
        <v>-</v>
      </c>
    </row>
    <row r="865" spans="1:6" ht="12.75" customHeight="1">
      <c r="A865" s="53">
        <v>81741</v>
      </c>
      <c r="B865" s="85" t="s">
        <v>1709</v>
      </c>
      <c r="C865" s="50" t="s">
        <v>1710</v>
      </c>
      <c r="D865" s="242">
        <v>0</v>
      </c>
      <c r="E865" s="242">
        <v>0</v>
      </c>
      <c r="F865" s="52" t="str">
        <f t="shared" si="190"/>
        <v>-</v>
      </c>
    </row>
    <row r="866" spans="1:6" ht="12.75" customHeight="1">
      <c r="A866" s="53">
        <v>81742</v>
      </c>
      <c r="B866" s="85" t="s">
        <v>1711</v>
      </c>
      <c r="C866" s="50" t="s">
        <v>1712</v>
      </c>
      <c r="D866" s="242">
        <v>0</v>
      </c>
      <c r="E866" s="242">
        <v>0</v>
      </c>
      <c r="F866" s="52" t="str">
        <f t="shared" si="190"/>
        <v>-</v>
      </c>
    </row>
    <row r="867" spans="1:6" ht="12.75" customHeight="1">
      <c r="A867" s="53">
        <v>81751</v>
      </c>
      <c r="B867" s="85" t="s">
        <v>1713</v>
      </c>
      <c r="C867" s="50" t="s">
        <v>1714</v>
      </c>
      <c r="D867" s="242">
        <v>0</v>
      </c>
      <c r="E867" s="242">
        <v>0</v>
      </c>
      <c r="F867" s="52" t="str">
        <f t="shared" si="190"/>
        <v>-</v>
      </c>
    </row>
    <row r="868" spans="1:6" ht="12.75" customHeight="1">
      <c r="A868" s="53">
        <v>81752</v>
      </c>
      <c r="B868" s="85" t="s">
        <v>1715</v>
      </c>
      <c r="C868" s="50" t="s">
        <v>1716</v>
      </c>
      <c r="D868" s="242">
        <v>0</v>
      </c>
      <c r="E868" s="242">
        <v>0</v>
      </c>
      <c r="F868" s="52" t="str">
        <f t="shared" si="190"/>
        <v>-</v>
      </c>
    </row>
    <row r="869" spans="1:6" ht="24">
      <c r="A869" s="53">
        <v>81761</v>
      </c>
      <c r="B869" s="232" t="s">
        <v>1717</v>
      </c>
      <c r="C869" s="50" t="s">
        <v>1718</v>
      </c>
      <c r="D869" s="242">
        <v>0</v>
      </c>
      <c r="E869" s="242">
        <v>0</v>
      </c>
      <c r="F869" s="52" t="str">
        <f t="shared" si="190"/>
        <v>-</v>
      </c>
    </row>
    <row r="870" spans="1:6" ht="24">
      <c r="A870" s="53">
        <v>81762</v>
      </c>
      <c r="B870" s="232" t="s">
        <v>1719</v>
      </c>
      <c r="C870" s="50" t="s">
        <v>1720</v>
      </c>
      <c r="D870" s="242">
        <v>0</v>
      </c>
      <c r="E870" s="242">
        <v>0</v>
      </c>
      <c r="F870" s="52" t="str">
        <f t="shared" si="190"/>
        <v>-</v>
      </c>
    </row>
    <row r="871" spans="1:6" ht="24">
      <c r="A871" s="53">
        <v>81771</v>
      </c>
      <c r="B871" s="85" t="s">
        <v>1721</v>
      </c>
      <c r="C871" s="50" t="s">
        <v>1722</v>
      </c>
      <c r="D871" s="242">
        <v>0</v>
      </c>
      <c r="E871" s="242">
        <v>0</v>
      </c>
      <c r="F871" s="52" t="str">
        <f t="shared" si="190"/>
        <v>-</v>
      </c>
    </row>
    <row r="872" spans="1:6" ht="24">
      <c r="A872" s="53">
        <v>81772</v>
      </c>
      <c r="B872" s="85" t="s">
        <v>1723</v>
      </c>
      <c r="C872" s="50" t="s">
        <v>1724</v>
      </c>
      <c r="D872" s="242">
        <v>0</v>
      </c>
      <c r="E872" s="242">
        <v>0</v>
      </c>
      <c r="F872" s="52" t="str">
        <f t="shared" si="190"/>
        <v>-</v>
      </c>
    </row>
    <row r="873" spans="1:6" ht="12.75" customHeight="1">
      <c r="A873" s="53">
        <v>82412</v>
      </c>
      <c r="B873" s="85" t="s">
        <v>1725</v>
      </c>
      <c r="C873" s="50" t="s">
        <v>1726</v>
      </c>
      <c r="D873" s="242">
        <v>0</v>
      </c>
      <c r="E873" s="242">
        <v>0</v>
      </c>
      <c r="F873" s="52" t="str">
        <f t="shared" si="190"/>
        <v>-</v>
      </c>
    </row>
    <row r="874" spans="1:6" ht="12.75" customHeight="1">
      <c r="A874" s="53">
        <v>84132</v>
      </c>
      <c r="B874" s="85" t="s">
        <v>1727</v>
      </c>
      <c r="C874" s="50" t="s">
        <v>1728</v>
      </c>
      <c r="D874" s="242">
        <v>0</v>
      </c>
      <c r="E874" s="242">
        <v>0</v>
      </c>
      <c r="F874" s="52" t="str">
        <f t="shared" si="190"/>
        <v>-</v>
      </c>
    </row>
    <row r="875" spans="1:6" ht="12.75" customHeight="1">
      <c r="A875" s="53">
        <v>84142</v>
      </c>
      <c r="B875" s="85" t="s">
        <v>1729</v>
      </c>
      <c r="C875" s="50" t="s">
        <v>1730</v>
      </c>
      <c r="D875" s="242">
        <v>0</v>
      </c>
      <c r="E875" s="242">
        <v>0</v>
      </c>
      <c r="F875" s="52" t="str">
        <f t="shared" si="190"/>
        <v>-</v>
      </c>
    </row>
    <row r="876" spans="1:6" ht="12.75" customHeight="1">
      <c r="A876" s="53">
        <v>84152</v>
      </c>
      <c r="B876" s="85" t="s">
        <v>1731</v>
      </c>
      <c r="C876" s="50" t="s">
        <v>1732</v>
      </c>
      <c r="D876" s="242">
        <v>0</v>
      </c>
      <c r="E876" s="242">
        <v>0</v>
      </c>
      <c r="F876" s="52" t="str">
        <f t="shared" si="190"/>
        <v>-</v>
      </c>
    </row>
    <row r="877" spans="1:6" ht="12.75" customHeight="1">
      <c r="A877" s="53">
        <v>84162</v>
      </c>
      <c r="B877" s="85" t="s">
        <v>1733</v>
      </c>
      <c r="C877" s="50" t="s">
        <v>1734</v>
      </c>
      <c r="D877" s="242">
        <v>0</v>
      </c>
      <c r="E877" s="242">
        <v>0</v>
      </c>
      <c r="F877" s="52" t="str">
        <f t="shared" si="190"/>
        <v>-</v>
      </c>
    </row>
    <row r="878" spans="1:6" ht="12.75" customHeight="1">
      <c r="A878" s="53">
        <v>84221</v>
      </c>
      <c r="B878" s="85" t="s">
        <v>1735</v>
      </c>
      <c r="C878" s="50" t="s">
        <v>1736</v>
      </c>
      <c r="D878" s="242">
        <v>0</v>
      </c>
      <c r="E878" s="242">
        <v>0</v>
      </c>
      <c r="F878" s="52" t="str">
        <f t="shared" si="190"/>
        <v>-</v>
      </c>
    </row>
    <row r="879" spans="1:6" ht="12.75" customHeight="1">
      <c r="A879" s="53">
        <v>84222</v>
      </c>
      <c r="B879" s="85" t="s">
        <v>1737</v>
      </c>
      <c r="C879" s="50" t="s">
        <v>1738</v>
      </c>
      <c r="D879" s="242">
        <v>0</v>
      </c>
      <c r="E879" s="242">
        <v>0</v>
      </c>
      <c r="F879" s="52" t="str">
        <f t="shared" si="190"/>
        <v>-</v>
      </c>
    </row>
    <row r="880" spans="1:6" ht="12.75" customHeight="1">
      <c r="A880" s="53" t="s">
        <v>1739</v>
      </c>
      <c r="B880" s="85" t="s">
        <v>1740</v>
      </c>
      <c r="C880" s="50" t="s">
        <v>1739</v>
      </c>
      <c r="D880" s="242">
        <v>0</v>
      </c>
      <c r="E880" s="242">
        <v>0</v>
      </c>
      <c r="F880" s="52" t="str">
        <f t="shared" si="190"/>
        <v>-</v>
      </c>
    </row>
    <row r="881" spans="1:6" ht="12.75" customHeight="1">
      <c r="A881" s="53">
        <v>84232</v>
      </c>
      <c r="B881" s="85" t="s">
        <v>1741</v>
      </c>
      <c r="C881" s="50" t="s">
        <v>1742</v>
      </c>
      <c r="D881" s="242">
        <v>0</v>
      </c>
      <c r="E881" s="242">
        <v>0</v>
      </c>
      <c r="F881" s="52" t="str">
        <f t="shared" si="190"/>
        <v>-</v>
      </c>
    </row>
    <row r="882" spans="1:6" ht="24">
      <c r="A882" s="53">
        <v>84242</v>
      </c>
      <c r="B882" s="85" t="s">
        <v>1743</v>
      </c>
      <c r="C882" s="50" t="s">
        <v>1744</v>
      </c>
      <c r="D882" s="242">
        <v>0</v>
      </c>
      <c r="E882" s="242">
        <v>0</v>
      </c>
      <c r="F882" s="52" t="str">
        <f t="shared" si="190"/>
        <v>-</v>
      </c>
    </row>
    <row r="883" spans="1:6" ht="24">
      <c r="A883" s="53" t="s">
        <v>1745</v>
      </c>
      <c r="B883" s="85" t="s">
        <v>1746</v>
      </c>
      <c r="C883" s="50" t="s">
        <v>1745</v>
      </c>
      <c r="D883" s="242">
        <v>0</v>
      </c>
      <c r="E883" s="242">
        <v>0</v>
      </c>
      <c r="F883" s="52" t="str">
        <f t="shared" si="190"/>
        <v>-</v>
      </c>
    </row>
    <row r="884" spans="1:6" ht="12.75" customHeight="1">
      <c r="A884" s="53">
        <v>84312</v>
      </c>
      <c r="B884" s="85" t="s">
        <v>1747</v>
      </c>
      <c r="C884" s="50" t="s">
        <v>1748</v>
      </c>
      <c r="D884" s="242">
        <v>0</v>
      </c>
      <c r="E884" s="242">
        <v>0</v>
      </c>
      <c r="F884" s="52" t="str">
        <f t="shared" si="190"/>
        <v>-</v>
      </c>
    </row>
    <row r="885" spans="1:6" ht="24">
      <c r="A885" s="53">
        <v>84431</v>
      </c>
      <c r="B885" s="85" t="s">
        <v>1749</v>
      </c>
      <c r="C885" s="50" t="s">
        <v>1750</v>
      </c>
      <c r="D885" s="242">
        <v>0</v>
      </c>
      <c r="E885" s="242">
        <v>0</v>
      </c>
      <c r="F885" s="52" t="str">
        <f t="shared" si="190"/>
        <v>-</v>
      </c>
    </row>
    <row r="886" spans="1:6" ht="24">
      <c r="A886" s="53">
        <v>84432</v>
      </c>
      <c r="B886" s="85" t="s">
        <v>1751</v>
      </c>
      <c r="C886" s="50" t="s">
        <v>1752</v>
      </c>
      <c r="D886" s="242">
        <v>0</v>
      </c>
      <c r="E886" s="242">
        <v>0</v>
      </c>
      <c r="F886" s="52" t="str">
        <f t="shared" si="190"/>
        <v>-</v>
      </c>
    </row>
    <row r="887" spans="1:6" ht="24">
      <c r="A887" s="53" t="s">
        <v>1753</v>
      </c>
      <c r="B887" s="85" t="s">
        <v>1754</v>
      </c>
      <c r="C887" s="50" t="s">
        <v>1753</v>
      </c>
      <c r="D887" s="242">
        <v>0</v>
      </c>
      <c r="E887" s="242">
        <v>0</v>
      </c>
      <c r="F887" s="52" t="str">
        <f t="shared" si="190"/>
        <v>-</v>
      </c>
    </row>
    <row r="888" spans="1:6" ht="24">
      <c r="A888" s="53">
        <v>84442</v>
      </c>
      <c r="B888" s="85" t="s">
        <v>1755</v>
      </c>
      <c r="C888" s="50" t="s">
        <v>1756</v>
      </c>
      <c r="D888" s="242">
        <v>0</v>
      </c>
      <c r="E888" s="242">
        <v>0</v>
      </c>
      <c r="F888" s="52" t="str">
        <f t="shared" si="190"/>
        <v>-</v>
      </c>
    </row>
    <row r="889" spans="1:6" ht="24">
      <c r="A889" s="53">
        <v>84452</v>
      </c>
      <c r="B889" s="232" t="s">
        <v>1757</v>
      </c>
      <c r="C889" s="50" t="s">
        <v>1758</v>
      </c>
      <c r="D889" s="242">
        <v>0</v>
      </c>
      <c r="E889" s="242">
        <v>0</v>
      </c>
      <c r="F889" s="52" t="str">
        <f t="shared" si="190"/>
        <v>-</v>
      </c>
    </row>
    <row r="890" spans="1:6" ht="24">
      <c r="A890" s="53" t="s">
        <v>1759</v>
      </c>
      <c r="B890" s="232" t="s">
        <v>1760</v>
      </c>
      <c r="C890" s="50" t="s">
        <v>1759</v>
      </c>
      <c r="D890" s="242">
        <v>0</v>
      </c>
      <c r="E890" s="242">
        <v>0</v>
      </c>
      <c r="F890" s="52" t="str">
        <f t="shared" si="190"/>
        <v>-</v>
      </c>
    </row>
    <row r="891" spans="1:6" ht="12.75" customHeight="1">
      <c r="A891" s="53">
        <v>84461</v>
      </c>
      <c r="B891" s="85" t="s">
        <v>1761</v>
      </c>
      <c r="C891" s="50" t="s">
        <v>1762</v>
      </c>
      <c r="D891" s="242">
        <v>0</v>
      </c>
      <c r="E891" s="242">
        <v>0</v>
      </c>
      <c r="F891" s="52" t="str">
        <f t="shared" si="190"/>
        <v>-</v>
      </c>
    </row>
    <row r="892" spans="1:6" ht="12.75" customHeight="1">
      <c r="A892" s="53">
        <v>84462</v>
      </c>
      <c r="B892" s="85" t="s">
        <v>1763</v>
      </c>
      <c r="C892" s="50" t="s">
        <v>1764</v>
      </c>
      <c r="D892" s="242">
        <v>0</v>
      </c>
      <c r="E892" s="242">
        <v>0</v>
      </c>
      <c r="F892" s="52" t="str">
        <f t="shared" si="190"/>
        <v>-</v>
      </c>
    </row>
    <row r="893" spans="1:6" ht="12.75" customHeight="1">
      <c r="A893" s="53" t="s">
        <v>1765</v>
      </c>
      <c r="B893" s="85" t="s">
        <v>1766</v>
      </c>
      <c r="C893" s="50" t="s">
        <v>1765</v>
      </c>
      <c r="D893" s="242">
        <v>0</v>
      </c>
      <c r="E893" s="242">
        <v>0</v>
      </c>
      <c r="F893" s="52" t="str">
        <f t="shared" si="190"/>
        <v>-</v>
      </c>
    </row>
    <row r="894" spans="1:6" ht="12.75" customHeight="1">
      <c r="A894" s="53">
        <v>84472</v>
      </c>
      <c r="B894" s="85" t="s">
        <v>1767</v>
      </c>
      <c r="C894" s="50" t="s">
        <v>1768</v>
      </c>
      <c r="D894" s="242">
        <v>0</v>
      </c>
      <c r="E894" s="242">
        <v>0</v>
      </c>
      <c r="F894" s="52" t="str">
        <f t="shared" si="190"/>
        <v>-</v>
      </c>
    </row>
    <row r="895" spans="1:6" ht="12.75" customHeight="1">
      <c r="A895" s="53">
        <v>84482</v>
      </c>
      <c r="B895" s="85" t="s">
        <v>1769</v>
      </c>
      <c r="C895" s="50" t="s">
        <v>1770</v>
      </c>
      <c r="D895" s="242">
        <v>0</v>
      </c>
      <c r="E895" s="242">
        <v>0</v>
      </c>
      <c r="F895" s="52" t="str">
        <f t="shared" si="190"/>
        <v>-</v>
      </c>
    </row>
    <row r="896" spans="1:6" ht="12.75" customHeight="1">
      <c r="A896" s="53" t="s">
        <v>1771</v>
      </c>
      <c r="B896" s="85" t="s">
        <v>1772</v>
      </c>
      <c r="C896" s="50" t="s">
        <v>1771</v>
      </c>
      <c r="D896" s="242">
        <v>0</v>
      </c>
      <c r="E896" s="242">
        <v>0</v>
      </c>
      <c r="F896" s="52" t="str">
        <f t="shared" si="190"/>
        <v>-</v>
      </c>
    </row>
    <row r="897" spans="1:6" ht="24">
      <c r="A897" s="53">
        <v>84532</v>
      </c>
      <c r="B897" s="85" t="s">
        <v>1773</v>
      </c>
      <c r="C897" s="50" t="s">
        <v>1774</v>
      </c>
      <c r="D897" s="242">
        <v>0</v>
      </c>
      <c r="E897" s="242">
        <v>0</v>
      </c>
      <c r="F897" s="52" t="str">
        <f t="shared" si="190"/>
        <v>-</v>
      </c>
    </row>
    <row r="898" spans="1:6" ht="12.75" customHeight="1">
      <c r="A898" s="53">
        <v>84542</v>
      </c>
      <c r="B898" s="85" t="s">
        <v>1775</v>
      </c>
      <c r="C898" s="50" t="s">
        <v>1776</v>
      </c>
      <c r="D898" s="242">
        <v>0</v>
      </c>
      <c r="E898" s="242">
        <v>0</v>
      </c>
      <c r="F898" s="52" t="str">
        <f t="shared" si="190"/>
        <v>-</v>
      </c>
    </row>
    <row r="899" spans="1:6" ht="12.75" customHeight="1">
      <c r="A899" s="53">
        <v>84552</v>
      </c>
      <c r="B899" s="85" t="s">
        <v>1777</v>
      </c>
      <c r="C899" s="50" t="s">
        <v>1778</v>
      </c>
      <c r="D899" s="242">
        <v>0</v>
      </c>
      <c r="E899" s="242">
        <v>0</v>
      </c>
      <c r="F899" s="52" t="str">
        <f t="shared" si="190"/>
        <v>-</v>
      </c>
    </row>
    <row r="900" spans="1:6" ht="12.75" customHeight="1">
      <c r="A900" s="53">
        <v>84711</v>
      </c>
      <c r="B900" s="85" t="s">
        <v>1779</v>
      </c>
      <c r="C900" s="50" t="s">
        <v>1780</v>
      </c>
      <c r="D900" s="242">
        <v>16760.88</v>
      </c>
      <c r="E900" s="242">
        <v>0</v>
      </c>
      <c r="F900" s="52">
        <f t="shared" si="190"/>
        <v>0</v>
      </c>
    </row>
    <row r="901" spans="1:6" ht="12.75" customHeight="1">
      <c r="A901" s="53">
        <v>84712</v>
      </c>
      <c r="B901" s="85" t="s">
        <v>1781</v>
      </c>
      <c r="C901" s="50" t="s">
        <v>1782</v>
      </c>
      <c r="D901" s="242">
        <v>0</v>
      </c>
      <c r="E901" s="242">
        <v>0</v>
      </c>
      <c r="F901" s="52" t="str">
        <f t="shared" si="190"/>
        <v>-</v>
      </c>
    </row>
    <row r="902" spans="1:6" ht="12.75" customHeight="1">
      <c r="A902" s="53">
        <v>84721</v>
      </c>
      <c r="B902" s="85" t="s">
        <v>1783</v>
      </c>
      <c r="C902" s="50" t="s">
        <v>1784</v>
      </c>
      <c r="D902" s="242">
        <v>0</v>
      </c>
      <c r="E902" s="242">
        <v>0</v>
      </c>
      <c r="F902" s="52" t="str">
        <f t="shared" si="190"/>
        <v>-</v>
      </c>
    </row>
    <row r="903" spans="1:6" ht="12.75" customHeight="1">
      <c r="A903" s="53">
        <v>84722</v>
      </c>
      <c r="B903" s="85" t="s">
        <v>1785</v>
      </c>
      <c r="C903" s="50" t="s">
        <v>1786</v>
      </c>
      <c r="D903" s="242">
        <v>0</v>
      </c>
      <c r="E903" s="242">
        <v>0</v>
      </c>
      <c r="F903" s="52" t="str">
        <f t="shared" si="190"/>
        <v>-</v>
      </c>
    </row>
    <row r="904" spans="1:6" ht="12.75" customHeight="1">
      <c r="A904" s="53">
        <v>84731</v>
      </c>
      <c r="B904" s="85" t="s">
        <v>1787</v>
      </c>
      <c r="C904" s="50" t="s">
        <v>1788</v>
      </c>
      <c r="D904" s="242">
        <v>0</v>
      </c>
      <c r="E904" s="242">
        <v>0</v>
      </c>
      <c r="F904" s="52" t="str">
        <f t="shared" si="190"/>
        <v>-</v>
      </c>
    </row>
    <row r="905" spans="1:6" ht="12.75" customHeight="1">
      <c r="A905" s="53">
        <v>84732</v>
      </c>
      <c r="B905" s="85" t="s">
        <v>1789</v>
      </c>
      <c r="C905" s="50" t="s">
        <v>1790</v>
      </c>
      <c r="D905" s="242">
        <v>0</v>
      </c>
      <c r="E905" s="242">
        <v>0</v>
      </c>
      <c r="F905" s="52" t="str">
        <f t="shared" si="190"/>
        <v>-</v>
      </c>
    </row>
    <row r="906" spans="1:6" ht="12.75" customHeight="1">
      <c r="A906" s="53">
        <v>84741</v>
      </c>
      <c r="B906" s="85" t="s">
        <v>1791</v>
      </c>
      <c r="C906" s="50" t="s">
        <v>1792</v>
      </c>
      <c r="D906" s="242">
        <v>0</v>
      </c>
      <c r="E906" s="242">
        <v>0</v>
      </c>
      <c r="F906" s="52" t="str">
        <f t="shared" si="190"/>
        <v>-</v>
      </c>
    </row>
    <row r="907" spans="1:6" ht="12.75" customHeight="1">
      <c r="A907" s="53">
        <v>84742</v>
      </c>
      <c r="B907" s="85" t="s">
        <v>1793</v>
      </c>
      <c r="C907" s="50" t="s">
        <v>1794</v>
      </c>
      <c r="D907" s="242">
        <v>0</v>
      </c>
      <c r="E907" s="242">
        <v>0</v>
      </c>
      <c r="F907" s="52" t="str">
        <f t="shared" si="190"/>
        <v>-</v>
      </c>
    </row>
    <row r="908" spans="1:6" ht="12.75" customHeight="1">
      <c r="A908" s="53">
        <v>84751</v>
      </c>
      <c r="B908" s="85" t="s">
        <v>1795</v>
      </c>
      <c r="C908" s="50" t="s">
        <v>1796</v>
      </c>
      <c r="D908" s="242">
        <v>0</v>
      </c>
      <c r="E908" s="242">
        <v>0</v>
      </c>
      <c r="F908" s="52" t="str">
        <f t="shared" si="190"/>
        <v>-</v>
      </c>
    </row>
    <row r="909" spans="1:6" ht="12.75" customHeight="1">
      <c r="A909" s="53">
        <v>84752</v>
      </c>
      <c r="B909" s="85" t="s">
        <v>1797</v>
      </c>
      <c r="C909" s="50" t="s">
        <v>1798</v>
      </c>
      <c r="D909" s="242">
        <v>0</v>
      </c>
      <c r="E909" s="242">
        <v>0</v>
      </c>
      <c r="F909" s="52" t="str">
        <f t="shared" si="190"/>
        <v>-</v>
      </c>
    </row>
    <row r="910" spans="1:6" ht="24">
      <c r="A910" s="53">
        <v>84761</v>
      </c>
      <c r="B910" s="232" t="s">
        <v>1799</v>
      </c>
      <c r="C910" s="50" t="s">
        <v>1800</v>
      </c>
      <c r="D910" s="242">
        <v>0</v>
      </c>
      <c r="E910" s="242">
        <v>0</v>
      </c>
      <c r="F910" s="52" t="str">
        <f t="shared" si="190"/>
        <v>-</v>
      </c>
    </row>
    <row r="911" spans="1:6" ht="24">
      <c r="A911" s="53">
        <v>84762</v>
      </c>
      <c r="B911" s="232" t="s">
        <v>1801</v>
      </c>
      <c r="C911" s="50" t="s">
        <v>1802</v>
      </c>
      <c r="D911" s="242">
        <v>0</v>
      </c>
      <c r="E911" s="242">
        <v>0</v>
      </c>
      <c r="F911" s="52" t="str">
        <f t="shared" si="190"/>
        <v>-</v>
      </c>
    </row>
    <row r="912" spans="1:6" ht="24">
      <c r="A912" s="53" t="s">
        <v>1803</v>
      </c>
      <c r="B912" s="85" t="s">
        <v>1804</v>
      </c>
      <c r="C912" s="50" t="s">
        <v>1803</v>
      </c>
      <c r="D912" s="242">
        <v>0</v>
      </c>
      <c r="E912" s="242">
        <v>0</v>
      </c>
      <c r="F912" s="52" t="str">
        <f t="shared" si="190"/>
        <v>-</v>
      </c>
    </row>
    <row r="913" spans="1:6" ht="24">
      <c r="A913" s="53" t="s">
        <v>1805</v>
      </c>
      <c r="B913" s="85" t="s">
        <v>1806</v>
      </c>
      <c r="C913" s="50" t="s">
        <v>1805</v>
      </c>
      <c r="D913" s="242">
        <v>0</v>
      </c>
      <c r="E913" s="242">
        <v>0</v>
      </c>
      <c r="F913" s="52" t="str">
        <f t="shared" si="190"/>
        <v>-</v>
      </c>
    </row>
    <row r="914" spans="1:6" ht="12.75" customHeight="1">
      <c r="A914" s="53">
        <v>85412</v>
      </c>
      <c r="B914" s="85" t="s">
        <v>1807</v>
      </c>
      <c r="C914" s="50" t="s">
        <v>1808</v>
      </c>
      <c r="D914" s="242">
        <v>0</v>
      </c>
      <c r="E914" s="242">
        <v>0</v>
      </c>
      <c r="F914" s="52" t="str">
        <f t="shared" si="190"/>
        <v>-</v>
      </c>
    </row>
    <row r="915" spans="1:6" ht="24">
      <c r="A915" s="53">
        <v>51212</v>
      </c>
      <c r="B915" s="232" t="s">
        <v>1809</v>
      </c>
      <c r="C915" s="50" t="s">
        <v>1810</v>
      </c>
      <c r="D915" s="242">
        <v>0</v>
      </c>
      <c r="E915" s="242">
        <v>0</v>
      </c>
      <c r="F915" s="52" t="str">
        <f t="shared" si="190"/>
        <v>-</v>
      </c>
    </row>
    <row r="916" spans="1:6" ht="12.75" customHeight="1">
      <c r="A916" s="53">
        <v>51322</v>
      </c>
      <c r="B916" s="85" t="s">
        <v>1811</v>
      </c>
      <c r="C916" s="50" t="s">
        <v>1812</v>
      </c>
      <c r="D916" s="242">
        <v>0</v>
      </c>
      <c r="E916" s="242">
        <v>0</v>
      </c>
      <c r="F916" s="52" t="str">
        <f t="shared" si="190"/>
        <v>-</v>
      </c>
    </row>
    <row r="917" spans="1:6" ht="12.75" customHeight="1">
      <c r="A917" s="53">
        <v>51332</v>
      </c>
      <c r="B917" s="85" t="s">
        <v>1813</v>
      </c>
      <c r="C917" s="50" t="s">
        <v>1814</v>
      </c>
      <c r="D917" s="242">
        <v>0</v>
      </c>
      <c r="E917" s="242">
        <v>0</v>
      </c>
      <c r="F917" s="52" t="str">
        <f t="shared" si="190"/>
        <v>-</v>
      </c>
    </row>
    <row r="918" spans="1:6" ht="24">
      <c r="A918" s="53">
        <v>51342</v>
      </c>
      <c r="B918" s="85" t="s">
        <v>1815</v>
      </c>
      <c r="C918" s="50" t="s">
        <v>1816</v>
      </c>
      <c r="D918" s="242">
        <v>0</v>
      </c>
      <c r="E918" s="242">
        <v>0</v>
      </c>
      <c r="F918" s="52" t="str">
        <f t="shared" si="190"/>
        <v>-</v>
      </c>
    </row>
    <row r="919" spans="1:6" ht="12.75" customHeight="1">
      <c r="A919" s="53">
        <v>51411</v>
      </c>
      <c r="B919" s="85" t="s">
        <v>1817</v>
      </c>
      <c r="C919" s="50" t="s">
        <v>1818</v>
      </c>
      <c r="D919" s="242">
        <v>0</v>
      </c>
      <c r="E919" s="242">
        <v>0</v>
      </c>
      <c r="F919" s="52" t="str">
        <f t="shared" si="190"/>
        <v>-</v>
      </c>
    </row>
    <row r="920" spans="1:6" ht="12.75" customHeight="1">
      <c r="A920" s="53">
        <v>51412</v>
      </c>
      <c r="B920" s="85" t="s">
        <v>1819</v>
      </c>
      <c r="C920" s="50" t="s">
        <v>1820</v>
      </c>
      <c r="D920" s="242">
        <v>0</v>
      </c>
      <c r="E920" s="242">
        <v>0</v>
      </c>
      <c r="F920" s="52" t="str">
        <f t="shared" si="190"/>
        <v>-</v>
      </c>
    </row>
    <row r="921" spans="1:6" ht="24">
      <c r="A921" s="53">
        <v>51532</v>
      </c>
      <c r="B921" s="85" t="s">
        <v>1821</v>
      </c>
      <c r="C921" s="50" t="s">
        <v>1822</v>
      </c>
      <c r="D921" s="242">
        <v>0</v>
      </c>
      <c r="E921" s="242">
        <v>0</v>
      </c>
      <c r="F921" s="52" t="str">
        <f t="shared" si="190"/>
        <v>-</v>
      </c>
    </row>
    <row r="922" spans="1:6" ht="24">
      <c r="A922" s="53">
        <v>51542</v>
      </c>
      <c r="B922" s="85" t="s">
        <v>1823</v>
      </c>
      <c r="C922" s="50" t="s">
        <v>1824</v>
      </c>
      <c r="D922" s="242">
        <v>0</v>
      </c>
      <c r="E922" s="242">
        <v>0</v>
      </c>
      <c r="F922" s="52" t="str">
        <f t="shared" si="190"/>
        <v>-</v>
      </c>
    </row>
    <row r="923" spans="1:6" ht="24">
      <c r="A923" s="53">
        <v>51552</v>
      </c>
      <c r="B923" s="232" t="s">
        <v>1825</v>
      </c>
      <c r="C923" s="50" t="s">
        <v>1826</v>
      </c>
      <c r="D923" s="242">
        <v>0</v>
      </c>
      <c r="E923" s="242">
        <v>0</v>
      </c>
      <c r="F923" s="52" t="str">
        <f t="shared" si="190"/>
        <v>-</v>
      </c>
    </row>
    <row r="924" spans="1:6" ht="24">
      <c r="A924" s="53">
        <v>51631</v>
      </c>
      <c r="B924" s="85" t="s">
        <v>1827</v>
      </c>
      <c r="C924" s="50" t="s">
        <v>1828</v>
      </c>
      <c r="D924" s="242">
        <v>0</v>
      </c>
      <c r="E924" s="242">
        <v>0</v>
      </c>
      <c r="F924" s="52" t="str">
        <f t="shared" si="190"/>
        <v>-</v>
      </c>
    </row>
    <row r="925" spans="1:6" ht="24">
      <c r="A925" s="53">
        <v>51632</v>
      </c>
      <c r="B925" s="85" t="s">
        <v>1829</v>
      </c>
      <c r="C925" s="50" t="s">
        <v>1830</v>
      </c>
      <c r="D925" s="242">
        <v>0</v>
      </c>
      <c r="E925" s="242">
        <v>0</v>
      </c>
      <c r="F925" s="52" t="str">
        <f t="shared" si="190"/>
        <v>-</v>
      </c>
    </row>
    <row r="926" spans="1:6" ht="12.75" customHeight="1">
      <c r="A926" s="53">
        <v>51641</v>
      </c>
      <c r="B926" s="85" t="s">
        <v>1831</v>
      </c>
      <c r="C926" s="50" t="s">
        <v>1832</v>
      </c>
      <c r="D926" s="242">
        <v>0</v>
      </c>
      <c r="E926" s="242">
        <v>0</v>
      </c>
      <c r="F926" s="52" t="str">
        <f t="shared" si="190"/>
        <v>-</v>
      </c>
    </row>
    <row r="927" spans="1:6" ht="12.75" customHeight="1">
      <c r="A927" s="53">
        <v>51642</v>
      </c>
      <c r="B927" s="85" t="s">
        <v>1833</v>
      </c>
      <c r="C927" s="50" t="s">
        <v>1834</v>
      </c>
      <c r="D927" s="242">
        <v>0</v>
      </c>
      <c r="E927" s="242">
        <v>0</v>
      </c>
      <c r="F927" s="52" t="str">
        <f t="shared" si="190"/>
        <v>-</v>
      </c>
    </row>
    <row r="928" spans="1:6" ht="12.75" customHeight="1">
      <c r="A928" s="53">
        <v>51711</v>
      </c>
      <c r="B928" s="85" t="s">
        <v>1835</v>
      </c>
      <c r="C928" s="50" t="s">
        <v>1836</v>
      </c>
      <c r="D928" s="242">
        <v>0</v>
      </c>
      <c r="E928" s="242">
        <v>0</v>
      </c>
      <c r="F928" s="52" t="str">
        <f t="shared" si="190"/>
        <v>-</v>
      </c>
    </row>
    <row r="929" spans="1:6" ht="12.75" customHeight="1">
      <c r="A929" s="53">
        <v>51712</v>
      </c>
      <c r="B929" s="85" t="s">
        <v>1837</v>
      </c>
      <c r="C929" s="50" t="s">
        <v>1838</v>
      </c>
      <c r="D929" s="242">
        <v>0</v>
      </c>
      <c r="E929" s="242">
        <v>0</v>
      </c>
      <c r="F929" s="52" t="str">
        <f t="shared" si="190"/>
        <v>-</v>
      </c>
    </row>
    <row r="930" spans="1:6" ht="12.75" customHeight="1">
      <c r="A930" s="53">
        <v>51721</v>
      </c>
      <c r="B930" s="85" t="s">
        <v>1839</v>
      </c>
      <c r="C930" s="50" t="s">
        <v>1840</v>
      </c>
      <c r="D930" s="242">
        <v>0</v>
      </c>
      <c r="E930" s="242">
        <v>0</v>
      </c>
      <c r="F930" s="52" t="str">
        <f t="shared" si="190"/>
        <v>-</v>
      </c>
    </row>
    <row r="931" spans="1:6" ht="12.75" customHeight="1">
      <c r="A931" s="53">
        <v>51722</v>
      </c>
      <c r="B931" s="85" t="s">
        <v>1841</v>
      </c>
      <c r="C931" s="50" t="s">
        <v>1842</v>
      </c>
      <c r="D931" s="242">
        <v>0</v>
      </c>
      <c r="E931" s="242">
        <v>0</v>
      </c>
      <c r="F931" s="52" t="str">
        <f t="shared" si="190"/>
        <v>-</v>
      </c>
    </row>
    <row r="932" spans="1:6" ht="12.75" customHeight="1">
      <c r="A932" s="53">
        <v>51731</v>
      </c>
      <c r="B932" s="85" t="s">
        <v>1843</v>
      </c>
      <c r="C932" s="50" t="s">
        <v>1844</v>
      </c>
      <c r="D932" s="242">
        <v>0</v>
      </c>
      <c r="E932" s="242">
        <v>0</v>
      </c>
      <c r="F932" s="52" t="str">
        <f t="shared" si="190"/>
        <v>-</v>
      </c>
    </row>
    <row r="933" spans="1:6" ht="12.75" customHeight="1">
      <c r="A933" s="53">
        <v>51732</v>
      </c>
      <c r="B933" s="85" t="s">
        <v>1845</v>
      </c>
      <c r="C933" s="50" t="s">
        <v>1846</v>
      </c>
      <c r="D933" s="242">
        <v>0</v>
      </c>
      <c r="E933" s="242">
        <v>0</v>
      </c>
      <c r="F933" s="52" t="str">
        <f t="shared" si="190"/>
        <v>-</v>
      </c>
    </row>
    <row r="934" spans="1:6" ht="12.75" customHeight="1">
      <c r="A934" s="53">
        <v>51741</v>
      </c>
      <c r="B934" s="85" t="s">
        <v>1847</v>
      </c>
      <c r="C934" s="50" t="s">
        <v>1848</v>
      </c>
      <c r="D934" s="242">
        <v>0</v>
      </c>
      <c r="E934" s="242">
        <v>0</v>
      </c>
      <c r="F934" s="52" t="str">
        <f t="shared" si="190"/>
        <v>-</v>
      </c>
    </row>
    <row r="935" spans="1:6" ht="12.75" customHeight="1">
      <c r="A935" s="53">
        <v>51742</v>
      </c>
      <c r="B935" s="85" t="s">
        <v>1849</v>
      </c>
      <c r="C935" s="50" t="s">
        <v>1850</v>
      </c>
      <c r="D935" s="242">
        <v>0</v>
      </c>
      <c r="E935" s="242">
        <v>0</v>
      </c>
      <c r="F935" s="52" t="str">
        <f t="shared" si="190"/>
        <v>-</v>
      </c>
    </row>
    <row r="936" spans="1:6" ht="12.75" customHeight="1">
      <c r="A936" s="53">
        <v>51751</v>
      </c>
      <c r="B936" s="85" t="s">
        <v>1851</v>
      </c>
      <c r="C936" s="50" t="s">
        <v>1852</v>
      </c>
      <c r="D936" s="242">
        <v>0</v>
      </c>
      <c r="E936" s="242">
        <v>0</v>
      </c>
      <c r="F936" s="52" t="str">
        <f t="shared" si="190"/>
        <v>-</v>
      </c>
    </row>
    <row r="937" spans="1:6" ht="12.75" customHeight="1">
      <c r="A937" s="53">
        <v>51752</v>
      </c>
      <c r="B937" s="85" t="s">
        <v>1853</v>
      </c>
      <c r="C937" s="50" t="s">
        <v>1854</v>
      </c>
      <c r="D937" s="242">
        <v>0</v>
      </c>
      <c r="E937" s="242">
        <v>0</v>
      </c>
      <c r="F937" s="52" t="str">
        <f t="shared" si="190"/>
        <v>-</v>
      </c>
    </row>
    <row r="938" spans="1:6" ht="24">
      <c r="A938" s="53">
        <v>51761</v>
      </c>
      <c r="B938" s="85" t="s">
        <v>1855</v>
      </c>
      <c r="C938" s="50" t="s">
        <v>1856</v>
      </c>
      <c r="D938" s="242">
        <v>0</v>
      </c>
      <c r="E938" s="242">
        <v>0</v>
      </c>
      <c r="F938" s="52" t="str">
        <f t="shared" si="190"/>
        <v>-</v>
      </c>
    </row>
    <row r="939" spans="1:6" ht="24">
      <c r="A939" s="53">
        <v>51762</v>
      </c>
      <c r="B939" s="85" t="s">
        <v>1857</v>
      </c>
      <c r="C939" s="50" t="s">
        <v>1858</v>
      </c>
      <c r="D939" s="242">
        <v>0</v>
      </c>
      <c r="E939" s="242">
        <v>0</v>
      </c>
      <c r="F939" s="52" t="str">
        <f t="shared" si="190"/>
        <v>-</v>
      </c>
    </row>
    <row r="940" spans="1:6" ht="24">
      <c r="A940" s="53">
        <v>51771</v>
      </c>
      <c r="B940" s="85" t="s">
        <v>1859</v>
      </c>
      <c r="C940" s="50" t="s">
        <v>1860</v>
      </c>
      <c r="D940" s="242">
        <v>0</v>
      </c>
      <c r="E940" s="242">
        <v>0</v>
      </c>
      <c r="F940" s="52" t="str">
        <f t="shared" si="190"/>
        <v>-</v>
      </c>
    </row>
    <row r="941" spans="1:6" ht="24">
      <c r="A941" s="53">
        <v>51772</v>
      </c>
      <c r="B941" s="85" t="s">
        <v>1861</v>
      </c>
      <c r="C941" s="50" t="s">
        <v>1862</v>
      </c>
      <c r="D941" s="242">
        <v>0</v>
      </c>
      <c r="E941" s="242">
        <v>0</v>
      </c>
      <c r="F941" s="52" t="str">
        <f t="shared" si="190"/>
        <v>-</v>
      </c>
    </row>
    <row r="942" spans="1:6" ht="24">
      <c r="A942" s="53">
        <v>54132</v>
      </c>
      <c r="B942" s="85" t="s">
        <v>1863</v>
      </c>
      <c r="C942" s="50" t="s">
        <v>1864</v>
      </c>
      <c r="D942" s="242">
        <v>0</v>
      </c>
      <c r="E942" s="242">
        <v>0</v>
      </c>
      <c r="F942" s="52" t="str">
        <f t="shared" si="190"/>
        <v>-</v>
      </c>
    </row>
    <row r="943" spans="1:6" ht="24">
      <c r="A943" s="53">
        <v>54142</v>
      </c>
      <c r="B943" s="85" t="s">
        <v>1865</v>
      </c>
      <c r="C943" s="50" t="s">
        <v>1866</v>
      </c>
      <c r="D943" s="242">
        <v>0</v>
      </c>
      <c r="E943" s="242">
        <v>0</v>
      </c>
      <c r="F943" s="52" t="str">
        <f t="shared" si="190"/>
        <v>-</v>
      </c>
    </row>
    <row r="944" spans="1:6" ht="12.75" customHeight="1">
      <c r="A944" s="53">
        <v>54152</v>
      </c>
      <c r="B944" s="85" t="s">
        <v>1867</v>
      </c>
      <c r="C944" s="50" t="s">
        <v>1868</v>
      </c>
      <c r="D944" s="242">
        <v>0</v>
      </c>
      <c r="E944" s="242">
        <v>0</v>
      </c>
      <c r="F944" s="52" t="str">
        <f t="shared" si="190"/>
        <v>-</v>
      </c>
    </row>
    <row r="945" spans="1:6" ht="24">
      <c r="A945" s="53">
        <v>54162</v>
      </c>
      <c r="B945" s="85" t="s">
        <v>1869</v>
      </c>
      <c r="C945" s="50" t="s">
        <v>1870</v>
      </c>
      <c r="D945" s="242">
        <v>0</v>
      </c>
      <c r="E945" s="242">
        <v>0</v>
      </c>
      <c r="F945" s="52" t="str">
        <f t="shared" si="190"/>
        <v>-</v>
      </c>
    </row>
    <row r="946" spans="1:6" ht="24">
      <c r="A946" s="53">
        <v>54221</v>
      </c>
      <c r="B946" s="232" t="s">
        <v>1871</v>
      </c>
      <c r="C946" s="50" t="s">
        <v>1872</v>
      </c>
      <c r="D946" s="242">
        <v>0</v>
      </c>
      <c r="E946" s="242">
        <v>0</v>
      </c>
      <c r="F946" s="52" t="str">
        <f t="shared" si="190"/>
        <v>-</v>
      </c>
    </row>
    <row r="947" spans="1:6" ht="24">
      <c r="A947" s="53">
        <v>54222</v>
      </c>
      <c r="B947" s="232" t="s">
        <v>1873</v>
      </c>
      <c r="C947" s="50" t="s">
        <v>1874</v>
      </c>
      <c r="D947" s="242">
        <v>0</v>
      </c>
      <c r="E947" s="242">
        <v>0</v>
      </c>
      <c r="F947" s="52" t="str">
        <f t="shared" si="190"/>
        <v>-</v>
      </c>
    </row>
    <row r="948" spans="1:6" ht="24">
      <c r="A948" s="53" t="s">
        <v>1875</v>
      </c>
      <c r="B948" s="85" t="s">
        <v>1876</v>
      </c>
      <c r="C948" s="50" t="s">
        <v>1875</v>
      </c>
      <c r="D948" s="242">
        <v>0</v>
      </c>
      <c r="E948" s="242">
        <v>0</v>
      </c>
      <c r="F948" s="52" t="str">
        <f t="shared" si="190"/>
        <v>-</v>
      </c>
    </row>
    <row r="949" spans="1:6" ht="24">
      <c r="A949" s="53">
        <v>54232</v>
      </c>
      <c r="B949" s="232" t="s">
        <v>1877</v>
      </c>
      <c r="C949" s="50" t="s">
        <v>1878</v>
      </c>
      <c r="D949" s="242">
        <v>0</v>
      </c>
      <c r="E949" s="242">
        <v>0</v>
      </c>
      <c r="F949" s="52" t="str">
        <f t="shared" si="190"/>
        <v>-</v>
      </c>
    </row>
    <row r="950" spans="1:6" ht="24">
      <c r="A950" s="53">
        <v>54242</v>
      </c>
      <c r="B950" s="85" t="s">
        <v>1879</v>
      </c>
      <c r="C950" s="50" t="s">
        <v>1880</v>
      </c>
      <c r="D950" s="242">
        <v>0</v>
      </c>
      <c r="E950" s="242">
        <v>0</v>
      </c>
      <c r="F950" s="52" t="str">
        <f t="shared" si="190"/>
        <v>-</v>
      </c>
    </row>
    <row r="951" spans="1:6" ht="24">
      <c r="A951" s="53" t="s">
        <v>1881</v>
      </c>
      <c r="B951" s="85" t="s">
        <v>1882</v>
      </c>
      <c r="C951" s="50" t="s">
        <v>1881</v>
      </c>
      <c r="D951" s="242">
        <v>0</v>
      </c>
      <c r="E951" s="242">
        <v>0</v>
      </c>
      <c r="F951" s="52" t="str">
        <f t="shared" si="190"/>
        <v>-</v>
      </c>
    </row>
    <row r="952" spans="1:6" ht="24">
      <c r="A952" s="53">
        <v>54312</v>
      </c>
      <c r="B952" s="232" t="s">
        <v>1883</v>
      </c>
      <c r="C952" s="50" t="s">
        <v>1884</v>
      </c>
      <c r="D952" s="242">
        <v>0</v>
      </c>
      <c r="E952" s="242">
        <v>0</v>
      </c>
      <c r="F952" s="52" t="str">
        <f t="shared" si="190"/>
        <v>-</v>
      </c>
    </row>
    <row r="953" spans="1:6" ht="24">
      <c r="A953" s="53">
        <v>54431</v>
      </c>
      <c r="B953" s="85" t="s">
        <v>1885</v>
      </c>
      <c r="C953" s="50" t="s">
        <v>1886</v>
      </c>
      <c r="D953" s="242">
        <v>0</v>
      </c>
      <c r="E953" s="242">
        <v>0</v>
      </c>
      <c r="F953" s="52" t="str">
        <f t="shared" si="190"/>
        <v>-</v>
      </c>
    </row>
    <row r="954" spans="1:6" ht="24">
      <c r="A954" s="53">
        <v>54432</v>
      </c>
      <c r="B954" s="85" t="s">
        <v>1887</v>
      </c>
      <c r="C954" s="50" t="s">
        <v>1888</v>
      </c>
      <c r="D954" s="242">
        <v>0</v>
      </c>
      <c r="E954" s="242">
        <v>0</v>
      </c>
      <c r="F954" s="52" t="str">
        <f t="shared" si="190"/>
        <v>-</v>
      </c>
    </row>
    <row r="955" spans="1:6" ht="24">
      <c r="A955" s="53" t="s">
        <v>1889</v>
      </c>
      <c r="B955" s="85" t="s">
        <v>1890</v>
      </c>
      <c r="C955" s="50" t="s">
        <v>1889</v>
      </c>
      <c r="D955" s="242">
        <v>0</v>
      </c>
      <c r="E955" s="242">
        <v>0</v>
      </c>
      <c r="F955" s="52" t="str">
        <f t="shared" si="190"/>
        <v>-</v>
      </c>
    </row>
    <row r="956" spans="1:6" ht="24">
      <c r="A956" s="53">
        <v>54442</v>
      </c>
      <c r="B956" s="85" t="s">
        <v>1891</v>
      </c>
      <c r="C956" s="50" t="s">
        <v>1892</v>
      </c>
      <c r="D956" s="242">
        <v>0</v>
      </c>
      <c r="E956" s="242">
        <v>0</v>
      </c>
      <c r="F956" s="52" t="str">
        <f t="shared" si="190"/>
        <v>-</v>
      </c>
    </row>
    <row r="957" spans="1:6" ht="24">
      <c r="A957" s="53">
        <v>54452</v>
      </c>
      <c r="B957" s="85" t="s">
        <v>1893</v>
      </c>
      <c r="C957" s="50" t="s">
        <v>1894</v>
      </c>
      <c r="D957" s="242">
        <v>0</v>
      </c>
      <c r="E957" s="242">
        <v>0</v>
      </c>
      <c r="F957" s="52" t="str">
        <f t="shared" si="190"/>
        <v>-</v>
      </c>
    </row>
    <row r="958" spans="1:6" ht="24">
      <c r="A958" s="53" t="s">
        <v>1895</v>
      </c>
      <c r="B958" s="85" t="s">
        <v>1896</v>
      </c>
      <c r="C958" s="50" t="s">
        <v>1895</v>
      </c>
      <c r="D958" s="242">
        <v>0</v>
      </c>
      <c r="E958" s="242">
        <v>0</v>
      </c>
      <c r="F958" s="52" t="str">
        <f t="shared" si="190"/>
        <v>-</v>
      </c>
    </row>
    <row r="959" spans="1:6" ht="24">
      <c r="A959" s="53">
        <v>54461</v>
      </c>
      <c r="B959" s="85" t="s">
        <v>1897</v>
      </c>
      <c r="C959" s="50" t="s">
        <v>1898</v>
      </c>
      <c r="D959" s="242">
        <v>0</v>
      </c>
      <c r="E959" s="242">
        <v>0</v>
      </c>
      <c r="F959" s="52" t="str">
        <f t="shared" si="190"/>
        <v>-</v>
      </c>
    </row>
    <row r="960" spans="1:6" ht="24">
      <c r="A960" s="53">
        <v>54462</v>
      </c>
      <c r="B960" s="85" t="s">
        <v>1899</v>
      </c>
      <c r="C960" s="50" t="s">
        <v>1900</v>
      </c>
      <c r="D960" s="242">
        <v>0</v>
      </c>
      <c r="E960" s="242">
        <v>0</v>
      </c>
      <c r="F960" s="52" t="str">
        <f t="shared" si="190"/>
        <v>-</v>
      </c>
    </row>
    <row r="961" spans="1:6" ht="12.75" customHeight="1">
      <c r="A961" s="53" t="s">
        <v>1901</v>
      </c>
      <c r="B961" s="85" t="s">
        <v>1902</v>
      </c>
      <c r="C961" s="50" t="s">
        <v>1901</v>
      </c>
      <c r="D961" s="242">
        <v>0</v>
      </c>
      <c r="E961" s="242">
        <v>0</v>
      </c>
      <c r="F961" s="52" t="str">
        <f t="shared" si="190"/>
        <v>-</v>
      </c>
    </row>
    <row r="962" spans="1:6" ht="24">
      <c r="A962" s="53">
        <v>54472</v>
      </c>
      <c r="B962" s="232" t="s">
        <v>1903</v>
      </c>
      <c r="C962" s="50" t="s">
        <v>1904</v>
      </c>
      <c r="D962" s="242">
        <v>0</v>
      </c>
      <c r="E962" s="242">
        <v>0</v>
      </c>
      <c r="F962" s="52" t="str">
        <f t="shared" si="190"/>
        <v>-</v>
      </c>
    </row>
    <row r="963" spans="1:6" ht="24">
      <c r="A963" s="53">
        <v>54482</v>
      </c>
      <c r="B963" s="232" t="s">
        <v>1905</v>
      </c>
      <c r="C963" s="50" t="s">
        <v>1906</v>
      </c>
      <c r="D963" s="242">
        <v>0</v>
      </c>
      <c r="E963" s="242">
        <v>0</v>
      </c>
      <c r="F963" s="52" t="str">
        <f t="shared" si="190"/>
        <v>-</v>
      </c>
    </row>
    <row r="964" spans="1:6" ht="24">
      <c r="A964" s="53" t="s">
        <v>1907</v>
      </c>
      <c r="B964" s="232" t="s">
        <v>1908</v>
      </c>
      <c r="C964" s="50" t="s">
        <v>1907</v>
      </c>
      <c r="D964" s="242">
        <v>0</v>
      </c>
      <c r="E964" s="242">
        <v>0</v>
      </c>
      <c r="F964" s="52" t="str">
        <f t="shared" si="190"/>
        <v>-</v>
      </c>
    </row>
    <row r="965" spans="1:6" ht="24">
      <c r="A965" s="53">
        <v>54532</v>
      </c>
      <c r="B965" s="85" t="s">
        <v>1909</v>
      </c>
      <c r="C965" s="50" t="s">
        <v>1910</v>
      </c>
      <c r="D965" s="242">
        <v>0</v>
      </c>
      <c r="E965" s="242">
        <v>0</v>
      </c>
      <c r="F965" s="52" t="str">
        <f t="shared" si="190"/>
        <v>-</v>
      </c>
    </row>
    <row r="966" spans="1:6" ht="12.75" customHeight="1">
      <c r="A966" s="53">
        <v>54542</v>
      </c>
      <c r="B966" s="85" t="s">
        <v>1911</v>
      </c>
      <c r="C966" s="50" t="s">
        <v>1912</v>
      </c>
      <c r="D966" s="242">
        <v>0</v>
      </c>
      <c r="E966" s="242">
        <v>0</v>
      </c>
      <c r="F966" s="52" t="str">
        <f t="shared" si="190"/>
        <v>-</v>
      </c>
    </row>
    <row r="967" spans="1:6" ht="24">
      <c r="A967" s="53">
        <v>54552</v>
      </c>
      <c r="B967" s="85" t="s">
        <v>1913</v>
      </c>
      <c r="C967" s="50" t="s">
        <v>1914</v>
      </c>
      <c r="D967" s="242">
        <v>0</v>
      </c>
      <c r="E967" s="242">
        <v>0</v>
      </c>
      <c r="F967" s="52" t="str">
        <f t="shared" si="190"/>
        <v>-</v>
      </c>
    </row>
    <row r="968" spans="1:6" ht="12.75" customHeight="1">
      <c r="A968" s="53">
        <v>54711</v>
      </c>
      <c r="B968" s="85" t="s">
        <v>1915</v>
      </c>
      <c r="C968" s="50" t="s">
        <v>1916</v>
      </c>
      <c r="D968" s="242">
        <v>30215.95</v>
      </c>
      <c r="E968" s="242">
        <v>16760.88</v>
      </c>
      <c r="F968" s="52">
        <f t="shared" si="190"/>
        <v>55.470306245542503</v>
      </c>
    </row>
    <row r="969" spans="1:6" ht="12.75" customHeight="1">
      <c r="A969" s="53">
        <v>54712</v>
      </c>
      <c r="B969" s="85" t="s">
        <v>1917</v>
      </c>
      <c r="C969" s="50" t="s">
        <v>1918</v>
      </c>
      <c r="D969" s="242">
        <v>0</v>
      </c>
      <c r="E969" s="242">
        <v>0</v>
      </c>
      <c r="F969" s="52" t="str">
        <f t="shared" si="190"/>
        <v>-</v>
      </c>
    </row>
    <row r="970" spans="1:6" ht="12.75" customHeight="1">
      <c r="A970" s="53">
        <v>54721</v>
      </c>
      <c r="B970" s="85" t="s">
        <v>1919</v>
      </c>
      <c r="C970" s="50" t="s">
        <v>1920</v>
      </c>
      <c r="D970" s="242">
        <v>0</v>
      </c>
      <c r="E970" s="242">
        <v>0</v>
      </c>
      <c r="F970" s="52" t="str">
        <f t="shared" si="190"/>
        <v>-</v>
      </c>
    </row>
    <row r="971" spans="1:6" ht="12.75" customHeight="1">
      <c r="A971" s="53">
        <v>54722</v>
      </c>
      <c r="B971" s="85" t="s">
        <v>1921</v>
      </c>
      <c r="C971" s="50" t="s">
        <v>1922</v>
      </c>
      <c r="D971" s="242">
        <v>0</v>
      </c>
      <c r="E971" s="242">
        <v>0</v>
      </c>
      <c r="F971" s="52" t="str">
        <f t="shared" si="190"/>
        <v>-</v>
      </c>
    </row>
    <row r="972" spans="1:6" ht="12.75" customHeight="1">
      <c r="A972" s="53">
        <v>54731</v>
      </c>
      <c r="B972" s="85" t="s">
        <v>1923</v>
      </c>
      <c r="C972" s="50" t="s">
        <v>1924</v>
      </c>
      <c r="D972" s="242">
        <v>0</v>
      </c>
      <c r="E972" s="242">
        <v>0</v>
      </c>
      <c r="F972" s="52" t="str">
        <f t="shared" si="190"/>
        <v>-</v>
      </c>
    </row>
    <row r="973" spans="1:6" ht="12.75" customHeight="1">
      <c r="A973" s="53">
        <v>54732</v>
      </c>
      <c r="B973" s="85" t="s">
        <v>1925</v>
      </c>
      <c r="C973" s="50" t="s">
        <v>1926</v>
      </c>
      <c r="D973" s="242">
        <v>0</v>
      </c>
      <c r="E973" s="242">
        <v>0</v>
      </c>
      <c r="F973" s="52" t="str">
        <f t="shared" si="190"/>
        <v>-</v>
      </c>
    </row>
    <row r="974" spans="1:6" ht="12.75" customHeight="1">
      <c r="A974" s="53">
        <v>54741</v>
      </c>
      <c r="B974" s="85" t="s">
        <v>1927</v>
      </c>
      <c r="C974" s="50" t="s">
        <v>1928</v>
      </c>
      <c r="D974" s="242">
        <v>0</v>
      </c>
      <c r="E974" s="242">
        <v>0</v>
      </c>
      <c r="F974" s="52" t="str">
        <f t="shared" si="190"/>
        <v>-</v>
      </c>
    </row>
    <row r="975" spans="1:6" ht="12.75" customHeight="1">
      <c r="A975" s="53">
        <v>54742</v>
      </c>
      <c r="B975" s="85" t="s">
        <v>1929</v>
      </c>
      <c r="C975" s="50" t="s">
        <v>1930</v>
      </c>
      <c r="D975" s="242">
        <v>0</v>
      </c>
      <c r="E975" s="242">
        <v>0</v>
      </c>
      <c r="F975" s="52" t="str">
        <f t="shared" si="190"/>
        <v>-</v>
      </c>
    </row>
    <row r="976" spans="1:6" ht="24">
      <c r="A976" s="53">
        <v>54751</v>
      </c>
      <c r="B976" s="85" t="s">
        <v>1931</v>
      </c>
      <c r="C976" s="50" t="s">
        <v>1932</v>
      </c>
      <c r="D976" s="242">
        <v>0</v>
      </c>
      <c r="E976" s="242">
        <v>0</v>
      </c>
      <c r="F976" s="52" t="str">
        <f t="shared" si="190"/>
        <v>-</v>
      </c>
    </row>
    <row r="977" spans="1:6" ht="24">
      <c r="A977" s="53">
        <v>54752</v>
      </c>
      <c r="B977" s="85" t="s">
        <v>1933</v>
      </c>
      <c r="C977" s="50" t="s">
        <v>1934</v>
      </c>
      <c r="D977" s="242">
        <v>0</v>
      </c>
      <c r="E977" s="242">
        <v>0</v>
      </c>
      <c r="F977" s="52" t="str">
        <f t="shared" si="190"/>
        <v>-</v>
      </c>
    </row>
    <row r="978" spans="1:6" ht="24">
      <c r="A978" s="53">
        <v>54761</v>
      </c>
      <c r="B978" s="85" t="s">
        <v>1935</v>
      </c>
      <c r="C978" s="50" t="s">
        <v>1936</v>
      </c>
      <c r="D978" s="242">
        <v>0</v>
      </c>
      <c r="E978" s="242">
        <v>0</v>
      </c>
      <c r="F978" s="52" t="str">
        <f t="shared" si="190"/>
        <v>-</v>
      </c>
    </row>
    <row r="979" spans="1:6" ht="24">
      <c r="A979" s="53">
        <v>54762</v>
      </c>
      <c r="B979" s="85" t="s">
        <v>1937</v>
      </c>
      <c r="C979" s="50" t="s">
        <v>1938</v>
      </c>
      <c r="D979" s="242">
        <v>0</v>
      </c>
      <c r="E979" s="242">
        <v>0</v>
      </c>
      <c r="F979" s="52" t="str">
        <f t="shared" si="190"/>
        <v>-</v>
      </c>
    </row>
    <row r="980" spans="1:6" ht="24">
      <c r="A980" s="53">
        <v>54771</v>
      </c>
      <c r="B980" s="85" t="s">
        <v>1939</v>
      </c>
      <c r="C980" s="50" t="s">
        <v>1940</v>
      </c>
      <c r="D980" s="242">
        <v>0</v>
      </c>
      <c r="E980" s="242">
        <v>0</v>
      </c>
      <c r="F980" s="52" t="str">
        <f t="shared" ref="F980:F982" si="191">IF(D980&lt;&gt;0,IF(E980/D980&gt;=100,"&gt;&gt;100",E980/D980*100),"-")</f>
        <v>-</v>
      </c>
    </row>
    <row r="981" spans="1:6" ht="24">
      <c r="A981" s="53">
        <v>54772</v>
      </c>
      <c r="B981" s="85" t="s">
        <v>1941</v>
      </c>
      <c r="C981" s="50" t="s">
        <v>1942</v>
      </c>
      <c r="D981" s="242">
        <v>0</v>
      </c>
      <c r="E981" s="242">
        <v>0</v>
      </c>
      <c r="F981" s="52" t="str">
        <f t="shared" si="191"/>
        <v>-</v>
      </c>
    </row>
    <row r="982" spans="1:6" ht="24">
      <c r="A982" s="55">
        <v>55312</v>
      </c>
      <c r="B982" s="233" t="s">
        <v>1943</v>
      </c>
      <c r="C982" s="56" t="s">
        <v>1944</v>
      </c>
      <c r="D982" s="243">
        <v>0</v>
      </c>
      <c r="E982" s="243">
        <v>0</v>
      </c>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44" workbookViewId="0">
      <selection activeCell="E255" sqref="E255"/>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5290267.7</v>
      </c>
      <c r="E6" s="229">
        <f t="shared" si="0"/>
        <v>6658691.1399999997</v>
      </c>
      <c r="F6" s="230">
        <f t="shared" ref="F6:F260" si="1">IF(D6&gt;0,IF(E6/D6&gt;=100,"&gt;&gt;100",E6/D6*100),"-")</f>
        <v>125.86680897074451</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4859868.88</v>
      </c>
      <c r="E7" s="104">
        <f t="shared" si="2"/>
        <v>6063212.7799999993</v>
      </c>
      <c r="F7" s="93">
        <f t="shared" si="1"/>
        <v>124.76083058438398</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190566.58</v>
      </c>
      <c r="E8" s="104">
        <f>E9+E10-E11</f>
        <v>233049.60000000001</v>
      </c>
      <c r="F8" s="93">
        <f t="shared" si="1"/>
        <v>122.29300646524696</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190566.58</v>
      </c>
      <c r="E9" s="247">
        <v>233049.60000000001</v>
      </c>
      <c r="F9" s="93">
        <f t="shared" si="1"/>
        <v>122.29300646524696</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4669302.3</v>
      </c>
      <c r="E12" s="104">
        <f t="shared" si="3"/>
        <v>5795114.8599999994</v>
      </c>
      <c r="F12" s="93">
        <f t="shared" si="1"/>
        <v>124.11093751629659</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4551387.96</v>
      </c>
      <c r="E13" s="104">
        <f t="shared" si="4"/>
        <v>5727893.7599999998</v>
      </c>
      <c r="F13" s="93">
        <f t="shared" si="1"/>
        <v>125.84938507417417</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17253.97</v>
      </c>
      <c r="E14" s="247">
        <v>0</v>
      </c>
      <c r="F14" s="93">
        <f t="shared" si="1"/>
        <v>0</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3071980.41</v>
      </c>
      <c r="E15" s="247">
        <v>2934092.67</v>
      </c>
      <c r="F15" s="93">
        <f t="shared" si="1"/>
        <v>95.511438173526628</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2567978.0299999998</v>
      </c>
      <c r="E16" s="247">
        <v>3931246.36</v>
      </c>
      <c r="F16" s="93">
        <f t="shared" si="1"/>
        <v>153.08722715201733</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517030</v>
      </c>
      <c r="E17" s="247">
        <v>747029.98</v>
      </c>
      <c r="F17" s="93">
        <f t="shared" si="1"/>
        <v>144.48484227220857</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1622854.45</v>
      </c>
      <c r="E18" s="247">
        <v>1884475.25</v>
      </c>
      <c r="F18" s="93">
        <f t="shared" si="1"/>
        <v>116.12102675011921</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91654.57</v>
      </c>
      <c r="E19" s="104">
        <f t="shared" si="5"/>
        <v>32455.220000000016</v>
      </c>
      <c r="F19" s="93">
        <f t="shared" si="1"/>
        <v>35.410367426305108</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17949.509999999998</v>
      </c>
      <c r="E20" s="247">
        <v>18782.64</v>
      </c>
      <c r="F20" s="93">
        <f t="shared" si="1"/>
        <v>104.64151946209117</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16684.650000000001</v>
      </c>
      <c r="E21" s="247">
        <v>16684.650000000001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144998.16</v>
      </c>
      <c r="E26" s="247">
        <v>66240.13</v>
      </c>
      <c r="F26" s="93">
        <f t="shared" si="1"/>
        <v>45.683427982810265</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87977.75</v>
      </c>
      <c r="E28" s="247">
        <v>69252.2</v>
      </c>
      <c r="F28" s="93">
        <f t="shared" si="1"/>
        <v>78.715584338085478</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26259.77</v>
      </c>
      <c r="E29" s="104">
        <f t="shared" si="6"/>
        <v>33541.919999999998</v>
      </c>
      <c r="F29" s="93">
        <f t="shared" si="1"/>
        <v>127.73120252005252</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26259.77</v>
      </c>
      <c r="E30" s="247">
        <v>33541.919999999998</v>
      </c>
      <c r="F30" s="93">
        <f t="shared" si="1"/>
        <v>127.73120252005252</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1223.960000000021</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v>1250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353491.42</v>
      </c>
      <c r="E49" s="247">
        <v>340535.31</v>
      </c>
      <c r="F49" s="93">
        <f t="shared" si="1"/>
        <v>96.334816273617051</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353491.42</v>
      </c>
      <c r="E50" s="247">
        <v>340561.35</v>
      </c>
      <c r="F50" s="93">
        <f t="shared" si="1"/>
        <v>96.342182789047598</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v>895.22</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0</v>
      </c>
      <c r="E55" s="247">
        <v>895.22</v>
      </c>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35048.32</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v>35048.32</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430398.82</v>
      </c>
      <c r="E68" s="104">
        <f t="shared" si="13"/>
        <v>595478.36</v>
      </c>
      <c r="F68" s="93">
        <f t="shared" si="1"/>
        <v>138.35501686552021</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182858.02</v>
      </c>
      <c r="E69" s="104">
        <f t="shared" si="14"/>
        <v>349671.93</v>
      </c>
      <c r="F69" s="93">
        <f t="shared" si="1"/>
        <v>191.22591943191773</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182858.02</v>
      </c>
      <c r="E70" s="104">
        <f t="shared" si="15"/>
        <v>349636.62</v>
      </c>
      <c r="F70" s="93">
        <f t="shared" si="1"/>
        <v>191.20660936829569</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182858.02</v>
      </c>
      <c r="E72" s="247">
        <v>349636.62</v>
      </c>
      <c r="F72" s="93">
        <f t="shared" si="1"/>
        <v>191.20660936829569</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v>35.31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57.95</v>
      </c>
      <c r="E78" s="104">
        <f>E79+SUM(E82:E84)-E85+E86</f>
        <v>40.520000000000003</v>
      </c>
      <c r="F78" s="93">
        <f t="shared" si="1"/>
        <v>69.922346850733391</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57.95</v>
      </c>
      <c r="E86" s="247">
        <v>40.520000000000003</v>
      </c>
      <c r="F86" s="93">
        <f t="shared" si="1"/>
        <v>69.922346850733391</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225854.4</v>
      </c>
      <c r="E134" s="104">
        <f t="shared" si="23"/>
        <v>225854.4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225854.4</v>
      </c>
      <c r="E135" s="104">
        <f t="shared" si="24"/>
        <v>225854.4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225854.4</v>
      </c>
      <c r="E139" s="247">
        <v>225854.4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19451.340000000004</v>
      </c>
      <c r="E146" s="104">
        <f t="shared" si="26"/>
        <v>18292.800000000003</v>
      </c>
      <c r="F146" s="93">
        <f t="shared" si="1"/>
        <v>94.043906486648225</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7562.51</v>
      </c>
      <c r="E147" s="247">
        <v>6235.2</v>
      </c>
      <c r="F147" s="93">
        <f t="shared" si="1"/>
        <v>82.44881659660615</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384.9</v>
      </c>
      <c r="E149" s="104">
        <f t="shared" si="27"/>
        <v>429.73</v>
      </c>
      <c r="F149" s="93">
        <f t="shared" si="1"/>
        <v>111.64718108599638</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384.9</v>
      </c>
      <c r="E155" s="247">
        <v>429.73</v>
      </c>
      <c r="F155" s="93">
        <f t="shared" si="1"/>
        <v>111.64718108599638</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4244.1099999999997</v>
      </c>
      <c r="E158" s="247">
        <v>2820.33</v>
      </c>
      <c r="F158" s="93">
        <f t="shared" si="1"/>
        <v>66.452801647459665</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41017.82</v>
      </c>
      <c r="E159" s="247">
        <v>24742.13</v>
      </c>
      <c r="F159" s="93">
        <f t="shared" si="1"/>
        <v>60.320441213111764</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146</v>
      </c>
      <c r="E160" s="247">
        <v>437.97</v>
      </c>
      <c r="F160" s="93">
        <f t="shared" si="1"/>
        <v>299.97945205479454</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1114.8699999999999</v>
      </c>
      <c r="E162" s="247">
        <v>627.44000000000005</v>
      </c>
      <c r="F162" s="93">
        <f t="shared" si="1"/>
        <v>56.27920744122634</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35018.870000000003</v>
      </c>
      <c r="E163" s="247">
        <v>17000</v>
      </c>
      <c r="F163" s="93">
        <f t="shared" si="1"/>
        <v>48.545255743546264</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2177.11</v>
      </c>
      <c r="E170" s="104">
        <f t="shared" si="29"/>
        <v>1618.71</v>
      </c>
      <c r="F170" s="93">
        <f t="shared" si="1"/>
        <v>74.351318950351612</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2177.11</v>
      </c>
      <c r="E171" s="247">
        <v>1618.71</v>
      </c>
      <c r="F171" s="93">
        <f t="shared" si="1"/>
        <v>74.351318950351612</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5290267.700000002</v>
      </c>
      <c r="E175" s="104">
        <f t="shared" si="30"/>
        <v>6658691.1400000006</v>
      </c>
      <c r="F175" s="93">
        <f t="shared" si="1"/>
        <v>125.86680897074449</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258802.44</v>
      </c>
      <c r="E176" s="104">
        <f t="shared" si="31"/>
        <v>241619.61</v>
      </c>
      <c r="F176" s="93">
        <f t="shared" si="1"/>
        <v>93.360638330921446</v>
      </c>
      <c r="G176" s="87"/>
      <c r="H176" s="87"/>
      <c r="I176" s="87"/>
      <c r="J176" s="87"/>
      <c r="K176" s="87"/>
      <c r="L176" s="87"/>
      <c r="M176" s="87"/>
      <c r="N176" s="87"/>
      <c r="O176" s="87"/>
      <c r="P176" s="87"/>
      <c r="Q176" s="87"/>
      <c r="R176" s="87"/>
      <c r="S176" s="87"/>
      <c r="T176" s="87"/>
      <c r="U176" s="87"/>
      <c r="V176" s="87"/>
      <c r="W176" s="87"/>
      <c r="X176" s="87"/>
    </row>
    <row r="177" spans="1:24" ht="12.75" customHeight="1">
      <c r="A177" s="91" t="s">
        <v>35</v>
      </c>
      <c r="B177" s="86" t="s">
        <v>2273</v>
      </c>
      <c r="C177" s="92" t="s">
        <v>35</v>
      </c>
      <c r="D177" s="104">
        <f t="shared" ref="D177:E177" si="32">SUM(D178:D180)+SUM(D184:D188)</f>
        <v>40839.26</v>
      </c>
      <c r="E177" s="104">
        <f t="shared" si="32"/>
        <v>51175.86</v>
      </c>
      <c r="F177" s="93">
        <f t="shared" si="1"/>
        <v>125.31044881812257</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16101.95</v>
      </c>
      <c r="E178" s="247">
        <v>23079.54</v>
      </c>
      <c r="F178" s="93">
        <f t="shared" si="1"/>
        <v>143.33381981685446</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19928.830000000002</v>
      </c>
      <c r="E179" s="247">
        <v>23150.45</v>
      </c>
      <c r="F179" s="93">
        <f t="shared" si="1"/>
        <v>116.16562537790726</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961.43000000000006</v>
      </c>
      <c r="E180" s="104">
        <f t="shared" si="33"/>
        <v>771.35</v>
      </c>
      <c r="F180" s="93">
        <f t="shared" si="1"/>
        <v>80.229449881946678</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697.71</v>
      </c>
      <c r="E182" s="247">
        <v>478.8</v>
      </c>
      <c r="F182" s="93">
        <f t="shared" si="1"/>
        <v>68.624500150492324</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263.72000000000003</v>
      </c>
      <c r="E183" s="247">
        <v>292.55</v>
      </c>
      <c r="F183" s="93">
        <f t="shared" si="1"/>
        <v>110.93204914303047</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46.58</v>
      </c>
      <c r="E184" s="247">
        <v>291.51</v>
      </c>
      <c r="F184" s="93">
        <f t="shared" si="1"/>
        <v>625.82653499355945</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3800.47</v>
      </c>
      <c r="E186" s="247">
        <v>3883.01</v>
      </c>
      <c r="F186" s="93">
        <f t="shared" si="1"/>
        <v>102.17183664125753</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v>9877.5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217963.18</v>
      </c>
      <c r="E206" s="104">
        <f t="shared" si="37"/>
        <v>180566.25</v>
      </c>
      <c r="F206" s="93">
        <f t="shared" si="1"/>
        <v>82.842547076070375</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217963.18</v>
      </c>
      <c r="E207" s="104">
        <f t="shared" si="38"/>
        <v>180566.25</v>
      </c>
      <c r="F207" s="93">
        <f t="shared" si="1"/>
        <v>82.842547076070375</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201202.29</v>
      </c>
      <c r="E212" s="247">
        <v>180566.25</v>
      </c>
      <c r="F212" s="93">
        <f t="shared" si="1"/>
        <v>89.743635621642269</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16760.89</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5031465.2600000016</v>
      </c>
      <c r="E237" s="104">
        <f t="shared" si="41"/>
        <v>6417071.5300000003</v>
      </c>
      <c r="F237" s="93">
        <f t="shared" si="1"/>
        <v>127.53882216012752</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4867760.1000000006</v>
      </c>
      <c r="E238" s="104">
        <f t="shared" si="42"/>
        <v>6108500.9299999997</v>
      </c>
      <c r="F238" s="93">
        <f t="shared" si="1"/>
        <v>125.48894778113653</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7149888.1900000004</v>
      </c>
      <c r="E239" s="104">
        <f t="shared" si="43"/>
        <v>8481207.1799999997</v>
      </c>
      <c r="F239" s="93">
        <f t="shared" si="1"/>
        <v>118.62013719126423</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6924033.79</v>
      </c>
      <c r="E240" s="247">
        <v>8255352.7800000003</v>
      </c>
      <c r="F240" s="93">
        <f t="shared" si="1"/>
        <v>119.22750567628296</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225854.4</v>
      </c>
      <c r="E241" s="247">
        <v>225854.4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2282128.09</v>
      </c>
      <c r="E242" s="104">
        <f t="shared" si="44"/>
        <v>2372706.25</v>
      </c>
      <c r="F242" s="93">
        <f t="shared" si="1"/>
        <v>103.969021738828</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2282128.09</v>
      </c>
      <c r="E243" s="247">
        <v>2372706.25</v>
      </c>
      <c r="F243" s="93">
        <f t="shared" si="1"/>
        <v>103.969021738828</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144253.84000000078</v>
      </c>
      <c r="E245" s="104">
        <f t="shared" si="45"/>
        <v>290277.81000000052</v>
      </c>
      <c r="F245" s="93">
        <f t="shared" si="1"/>
        <v>201.22709385067247</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5071415.4000000004</v>
      </c>
      <c r="E246" s="104">
        <f t="shared" si="46"/>
        <v>6673933.8300000001</v>
      </c>
      <c r="F246" s="93">
        <f t="shared" si="1"/>
        <v>131.59903702623137</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2406</v>
      </c>
      <c r="C247" s="92" t="s">
        <v>625</v>
      </c>
      <c r="D247" s="247">
        <v>4891550.8600000003</v>
      </c>
      <c r="E247" s="247">
        <v>6531466.2199999997</v>
      </c>
      <c r="F247" s="93">
        <f t="shared" si="1"/>
        <v>133.52546885304182</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2408</v>
      </c>
      <c r="C249" s="92" t="s">
        <v>1273</v>
      </c>
      <c r="D249" s="247">
        <v>179864.54</v>
      </c>
      <c r="E249" s="247">
        <v>142467.60999999999</v>
      </c>
      <c r="F249" s="93">
        <f t="shared" si="1"/>
        <v>79.20828085402492</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4927161.5599999996</v>
      </c>
      <c r="E250" s="104">
        <f t="shared" si="47"/>
        <v>6383656.0199999996</v>
      </c>
      <c r="F250" s="93">
        <f t="shared" si="1"/>
        <v>129.56051759747857</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2412</v>
      </c>
      <c r="C252" s="92" t="s">
        <v>827</v>
      </c>
      <c r="D252" s="247">
        <v>4927161.5599999996</v>
      </c>
      <c r="E252" s="247">
        <v>6383656.0199999996</v>
      </c>
      <c r="F252" s="93">
        <f t="shared" si="1"/>
        <v>129.56051759747857</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2416</v>
      </c>
      <c r="C255" s="92" t="s">
        <v>629</v>
      </c>
      <c r="D255" s="247">
        <v>19451.32</v>
      </c>
      <c r="E255" s="247">
        <v>18292.79</v>
      </c>
      <c r="F255" s="93">
        <f t="shared" si="1"/>
        <v>94.043951772938811</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2625475.2200000002</v>
      </c>
      <c r="E259" s="104">
        <f t="shared" si="49"/>
        <v>2619953.98</v>
      </c>
      <c r="F259" s="93">
        <f t="shared" si="1"/>
        <v>99.789705118603251</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2625475.2200000002</v>
      </c>
      <c r="E260" s="248">
        <v>2619953.98</v>
      </c>
      <c r="F260" s="97">
        <f t="shared" si="1"/>
        <v>99.789705118603251</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9106.8799999999992</v>
      </c>
      <c r="E264" s="247">
        <v>7554.76</v>
      </c>
      <c r="F264" s="93">
        <f t="shared" si="50"/>
        <v>82.956621806809807</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45363.33</v>
      </c>
      <c r="E265" s="247">
        <v>27738.04</v>
      </c>
      <c r="F265" s="93">
        <f t="shared" si="50"/>
        <v>61.146392912513257</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57.95</v>
      </c>
      <c r="E268" s="247">
        <v>40.520000000000003</v>
      </c>
      <c r="F268" s="93">
        <f t="shared" si="50"/>
        <v>69.922346850733391</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40839.26</v>
      </c>
      <c r="E288" s="247">
        <v>51175.86</v>
      </c>
      <c r="F288" s="93">
        <f t="shared" si="50"/>
        <v>125.31044881812257</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v>9877.5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217963.18</v>
      </c>
      <c r="E294" s="247">
        <v>180566.25</v>
      </c>
      <c r="F294" s="93">
        <f t="shared" si="50"/>
        <v>82.842547076070375</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4"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2537</v>
      </c>
      <c r="C5" s="182" t="s">
        <v>1974</v>
      </c>
      <c r="D5" s="79">
        <f t="shared" ref="D5:E5" si="0">D6+D10+D13+SUM(D17:D21)</f>
        <v>89849.2</v>
      </c>
      <c r="E5" s="79">
        <f t="shared" si="0"/>
        <v>210489.05999999997</v>
      </c>
      <c r="F5" s="80">
        <f t="shared" ref="F5:F141" si="1">IF(D5&gt;0,IF(E5/D5&gt;=100,"&gt;&gt;100",E5/D5*100),"-")</f>
        <v>234.2692645009638</v>
      </c>
      <c r="G5" s="49"/>
      <c r="H5" s="49"/>
      <c r="I5" s="49"/>
      <c r="J5" s="49"/>
      <c r="K5" s="49"/>
      <c r="L5" s="49"/>
      <c r="M5" s="49"/>
      <c r="N5" s="49"/>
      <c r="O5" s="49"/>
      <c r="P5" s="49"/>
      <c r="Q5" s="49"/>
      <c r="R5" s="49"/>
      <c r="S5" s="49"/>
      <c r="T5" s="49"/>
      <c r="U5" s="49"/>
      <c r="V5" s="49"/>
      <c r="W5" s="49"/>
      <c r="X5" s="49"/>
      <c r="Y5" s="49"/>
    </row>
    <row r="6" spans="1:25" ht="24">
      <c r="A6" s="77" t="s">
        <v>1976</v>
      </c>
      <c r="B6" s="232" t="s">
        <v>2538</v>
      </c>
      <c r="C6" s="183" t="s">
        <v>1976</v>
      </c>
      <c r="D6" s="81">
        <f t="shared" ref="D6:E6" si="2">SUM(D7:D9)</f>
        <v>85520.95</v>
      </c>
      <c r="E6" s="81">
        <f t="shared" si="2"/>
        <v>166675.16999999998</v>
      </c>
      <c r="F6" s="63">
        <f t="shared" si="1"/>
        <v>194.89396457826999</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83131.94</v>
      </c>
      <c r="E7" s="249">
        <v>119925.97</v>
      </c>
      <c r="F7" s="63">
        <f t="shared" si="1"/>
        <v>144.25979954275095</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2389.0100000000002</v>
      </c>
      <c r="E8" s="249">
        <v>46749.2</v>
      </c>
      <c r="F8" s="63">
        <f t="shared" si="1"/>
        <v>1956.8440483715008</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213.84</v>
      </c>
      <c r="E13" s="81">
        <f t="shared" si="4"/>
        <v>1238.1099999999999</v>
      </c>
      <c r="F13" s="63">
        <f t="shared" si="1"/>
        <v>578.98896371118587</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213.84</v>
      </c>
      <c r="E14" s="249">
        <v>1238.1099999999999</v>
      </c>
      <c r="F14" s="63">
        <f t="shared" si="1"/>
        <v>578.98896371118587</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4114.41</v>
      </c>
      <c r="E18" s="249">
        <v>42575.78</v>
      </c>
      <c r="F18" s="63">
        <f t="shared" si="1"/>
        <v>1034.796726626661</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2568</v>
      </c>
      <c r="C22" s="183" t="s">
        <v>1982</v>
      </c>
      <c r="D22" s="81">
        <f t="shared" ref="D22:E22" si="5">SUM(D23:D27)</f>
        <v>690.16</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690.16</v>
      </c>
      <c r="E24" s="249">
        <v>0</v>
      </c>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2579</v>
      </c>
      <c r="C28" s="183" t="s">
        <v>2037</v>
      </c>
      <c r="D28" s="81">
        <f t="shared" ref="D28:E28" si="6">SUM(D29:D34)</f>
        <v>27786.850000000002</v>
      </c>
      <c r="E28" s="81">
        <f t="shared" si="6"/>
        <v>16304.45</v>
      </c>
      <c r="F28" s="63">
        <f t="shared" si="1"/>
        <v>58.67685613878507</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27521.4</v>
      </c>
      <c r="E30" s="249">
        <v>16039</v>
      </c>
      <c r="F30" s="63">
        <f t="shared" si="1"/>
        <v>58.278285261650929</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265.45</v>
      </c>
      <c r="E34" s="249">
        <v>265.45</v>
      </c>
      <c r="F34" s="63">
        <f t="shared" si="1"/>
        <v>100</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2592</v>
      </c>
      <c r="C35" s="183" t="s">
        <v>2039</v>
      </c>
      <c r="D35" s="81">
        <f t="shared" ref="D35:E35" si="7">D36+D39+D43+D50+D54+D60+D61+D66+D74</f>
        <v>238672.6</v>
      </c>
      <c r="E35" s="81">
        <f t="shared" si="7"/>
        <v>1535066.16</v>
      </c>
      <c r="F35" s="63">
        <f t="shared" si="1"/>
        <v>643.16815587545443</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2593</v>
      </c>
      <c r="C36" s="183" t="s">
        <v>2041</v>
      </c>
      <c r="D36" s="81">
        <f t="shared" ref="D36:E36" si="8">SUM(D37:D38)</f>
        <v>66173.41</v>
      </c>
      <c r="E36" s="81">
        <f t="shared" si="8"/>
        <v>114592.48999999999</v>
      </c>
      <c r="F36" s="63">
        <f t="shared" si="1"/>
        <v>173.1699938086914</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34433.17</v>
      </c>
      <c r="E37" s="249">
        <v>38869.760000000002</v>
      </c>
      <c r="F37" s="63">
        <f t="shared" si="1"/>
        <v>112.88464001426533</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31740.240000000002</v>
      </c>
      <c r="E38" s="249">
        <v>75722.73</v>
      </c>
      <c r="F38" s="63">
        <f t="shared" si="1"/>
        <v>238.57012423346509</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2598</v>
      </c>
      <c r="C39" s="183" t="s">
        <v>2043</v>
      </c>
      <c r="D39" s="81">
        <f t="shared" ref="D39:E39" si="9">SUM(D40:D42)</f>
        <v>2369.1</v>
      </c>
      <c r="E39" s="81">
        <f t="shared" si="9"/>
        <v>3186.54</v>
      </c>
      <c r="F39" s="63">
        <f t="shared" si="1"/>
        <v>134.50424211725974</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2369.1</v>
      </c>
      <c r="E40" s="249">
        <v>3186.54</v>
      </c>
      <c r="F40" s="63">
        <f t="shared" si="1"/>
        <v>134.50424211725974</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10550.99</v>
      </c>
      <c r="E43" s="81">
        <f t="shared" si="10"/>
        <v>3536.1099999999997</v>
      </c>
      <c r="F43" s="63">
        <f t="shared" si="1"/>
        <v>33.514485370567122</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9404.14</v>
      </c>
      <c r="E45" s="249">
        <v>3500.74</v>
      </c>
      <c r="F45" s="63">
        <f t="shared" si="1"/>
        <v>37.225519824247613</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1146.8499999999999</v>
      </c>
      <c r="E48" s="249">
        <v>35.369999999999997</v>
      </c>
      <c r="F48" s="63">
        <f t="shared" si="1"/>
        <v>3.084099925883943</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137929.71</v>
      </c>
      <c r="E54" s="81">
        <f t="shared" si="12"/>
        <v>1382239.06</v>
      </c>
      <c r="F54" s="63">
        <f t="shared" si="1"/>
        <v>1002.1329414815707</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137929.71</v>
      </c>
      <c r="E55" s="249">
        <v>1382239.06</v>
      </c>
      <c r="F55" s="63">
        <f t="shared" si="1"/>
        <v>1002.1329414815707</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8872.02</v>
      </c>
      <c r="E60" s="249">
        <v>6973.63</v>
      </c>
      <c r="F60" s="63">
        <f t="shared" si="1"/>
        <v>78.602505404631643</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2667</v>
      </c>
      <c r="C74" s="183" t="s">
        <v>2045</v>
      </c>
      <c r="D74" s="249">
        <v>12777.37</v>
      </c>
      <c r="E74" s="249">
        <v>24538.33</v>
      </c>
      <c r="F74" s="63">
        <f t="shared" si="1"/>
        <v>192.04523309569967</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2668</v>
      </c>
      <c r="C75" s="183" t="s">
        <v>2047</v>
      </c>
      <c r="D75" s="81">
        <f t="shared" ref="D75:E75" si="15">SUM(D76:D81)</f>
        <v>10720.48</v>
      </c>
      <c r="E75" s="81">
        <f t="shared" si="15"/>
        <v>12291.720000000001</v>
      </c>
      <c r="F75" s="63">
        <f t="shared" si="1"/>
        <v>114.65643329403163</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2669</v>
      </c>
      <c r="C76" s="183" t="s">
        <v>2049</v>
      </c>
      <c r="D76" s="249">
        <v>7504.15</v>
      </c>
      <c r="E76" s="249">
        <v>5230.92</v>
      </c>
      <c r="F76" s="63">
        <f t="shared" si="1"/>
        <v>69.707028777409846</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2671</v>
      </c>
      <c r="C78" s="183" t="s">
        <v>2053</v>
      </c>
      <c r="D78" s="249">
        <v>3216.33</v>
      </c>
      <c r="E78" s="249">
        <v>7060.8</v>
      </c>
      <c r="F78" s="63">
        <f t="shared" si="1"/>
        <v>219.52971243622392</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2675</v>
      </c>
      <c r="C82" s="183" t="s">
        <v>2061</v>
      </c>
      <c r="D82" s="81">
        <f t="shared" ref="D82:E82" si="16">SUM(D83:D88)</f>
        <v>234077.93</v>
      </c>
      <c r="E82" s="81">
        <f t="shared" si="16"/>
        <v>99915.07</v>
      </c>
      <c r="F82" s="63">
        <f t="shared" si="1"/>
        <v>42.68453245464022</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2676</v>
      </c>
      <c r="C83" s="183" t="s">
        <v>2063</v>
      </c>
      <c r="D83" s="249">
        <v>0</v>
      </c>
      <c r="E83" s="249">
        <v>1750.39</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2677</v>
      </c>
      <c r="C84" s="183" t="s">
        <v>2065</v>
      </c>
      <c r="D84" s="249">
        <v>152110.16</v>
      </c>
      <c r="E84" s="249">
        <v>58327.16</v>
      </c>
      <c r="F84" s="63">
        <f t="shared" si="1"/>
        <v>38.345341297386057</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2678</v>
      </c>
      <c r="C85" s="183" t="s">
        <v>2067</v>
      </c>
      <c r="D85" s="249">
        <v>15118.8</v>
      </c>
      <c r="E85" s="249">
        <v>1103.0899999999999</v>
      </c>
      <c r="F85" s="63">
        <f t="shared" si="1"/>
        <v>7.2961478424213562</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2679</v>
      </c>
      <c r="C86" s="183" t="s">
        <v>2069</v>
      </c>
      <c r="D86" s="249">
        <v>48403.27</v>
      </c>
      <c r="E86" s="249">
        <v>33194.99</v>
      </c>
      <c r="F86" s="63">
        <f t="shared" si="1"/>
        <v>68.580056677988907</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18445.7</v>
      </c>
      <c r="E88" s="249">
        <v>5539.44</v>
      </c>
      <c r="F88" s="63">
        <f t="shared" si="1"/>
        <v>30.031064150452409</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9210.6200000000008</v>
      </c>
      <c r="E89" s="81">
        <f t="shared" si="17"/>
        <v>9233.41</v>
      </c>
      <c r="F89" s="63">
        <f t="shared" si="1"/>
        <v>100.24743176897969</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9210.6200000000008</v>
      </c>
      <c r="E106" s="249">
        <v>9233.41</v>
      </c>
      <c r="F106" s="63">
        <f t="shared" si="1"/>
        <v>100.24743176897969</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45663.460000000006</v>
      </c>
      <c r="E107" s="81">
        <f t="shared" si="21"/>
        <v>28983.16</v>
      </c>
      <c r="F107" s="63">
        <f t="shared" si="1"/>
        <v>63.471230607579876</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35835.160000000003</v>
      </c>
      <c r="E108" s="249">
        <v>0</v>
      </c>
      <c r="F108" s="63">
        <f t="shared" si="1"/>
        <v>0</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8501.07</v>
      </c>
      <c r="E109" s="249">
        <v>28983.16</v>
      </c>
      <c r="F109" s="63">
        <f t="shared" si="1"/>
        <v>340.93543518639422</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1327.23</v>
      </c>
      <c r="E111" s="249">
        <v>0</v>
      </c>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185636.41999999998</v>
      </c>
      <c r="E114" s="81">
        <f t="shared" si="22"/>
        <v>236918.39</v>
      </c>
      <c r="F114" s="63">
        <f t="shared" si="1"/>
        <v>127.62495096597965</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164708.62</v>
      </c>
      <c r="E115" s="81">
        <f t="shared" si="23"/>
        <v>210215.30000000002</v>
      </c>
      <c r="F115" s="63">
        <f t="shared" si="1"/>
        <v>127.62859648754268</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156666.19</v>
      </c>
      <c r="E116" s="249">
        <v>202196.89</v>
      </c>
      <c r="F116" s="63">
        <f t="shared" si="1"/>
        <v>129.06223735957326</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8042.43</v>
      </c>
      <c r="E117" s="249">
        <v>8018.41</v>
      </c>
      <c r="F117" s="63">
        <f t="shared" si="1"/>
        <v>99.701334049534779</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20927.8</v>
      </c>
      <c r="E118" s="81">
        <f t="shared" si="24"/>
        <v>26703.09</v>
      </c>
      <c r="F118" s="63">
        <f t="shared" si="1"/>
        <v>127.59625952082875</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20927.8</v>
      </c>
      <c r="E120" s="249">
        <v>26703.09</v>
      </c>
      <c r="F120" s="63">
        <f t="shared" si="1"/>
        <v>127.59625952082875</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16469.560000000001</v>
      </c>
      <c r="E129" s="81">
        <f t="shared" si="26"/>
        <v>16061.66</v>
      </c>
      <c r="F129" s="63">
        <f t="shared" si="1"/>
        <v>97.523309669475069</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536.96</v>
      </c>
      <c r="E135" s="249">
        <v>597.5</v>
      </c>
      <c r="F135" s="63">
        <f t="shared" si="1"/>
        <v>111.27458283671037</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10923.74</v>
      </c>
      <c r="E138" s="249">
        <v>11564.16</v>
      </c>
      <c r="F138" s="63">
        <f t="shared" si="1"/>
        <v>105.86264411273064</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5008.8599999999997</v>
      </c>
      <c r="E140" s="249">
        <v>3900</v>
      </c>
      <c r="F140" s="63">
        <f t="shared" si="1"/>
        <v>77.862028485523666</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858777.28</v>
      </c>
      <c r="E141" s="106">
        <f t="shared" si="28"/>
        <v>2165263.08</v>
      </c>
      <c r="F141" s="82">
        <f t="shared" si="1"/>
        <v>252.13325159231039</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25" workbookViewId="0">
      <selection activeCell="A2" sqref="A2:D2"/>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258802.42</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3134280.7700000005</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c r="A8" s="114" t="s">
        <v>35</v>
      </c>
      <c r="B8" s="115" t="s">
        <v>2867</v>
      </c>
      <c r="C8" s="186" t="s">
        <v>2868</v>
      </c>
      <c r="D8" s="40">
        <f>SUM(D9:D16)</f>
        <v>703632.59000000008</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245232.56</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378212.81</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28083.78</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1548.73</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49495.91</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1058.8</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1463884.85</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966763.33</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966763.33</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3151463.58</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c r="A26" s="114" t="s">
        <v>35</v>
      </c>
      <c r="B26" s="115" t="s">
        <v>2898</v>
      </c>
      <c r="C26" s="186" t="s">
        <v>2899</v>
      </c>
      <c r="D26" s="40">
        <f>SUM(D27:D34)</f>
        <v>693295.9800000001</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238254.96</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374991.18</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28273.86</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1303.8</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49412.9</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1059.28</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1454007.35</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1004160.25</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1004160.25</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241619.61000000034</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241619.61</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35</v>
      </c>
      <c r="B103" s="85" t="s">
        <v>2846</v>
      </c>
      <c r="C103" s="186" t="s">
        <v>2997</v>
      </c>
      <c r="D103" s="254">
        <v>51175.86</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9877.5</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180566.25</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37695</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1</v>
      </c>
      <c r="G14" s="71"/>
      <c r="H14" s="71"/>
      <c r="I14" s="71"/>
      <c r="J14" s="71"/>
      <c r="K14" s="71"/>
      <c r="L14" s="71"/>
      <c r="M14" s="71"/>
      <c r="N14" s="71"/>
      <c r="O14" s="71"/>
      <c r="P14" s="71"/>
    </row>
    <row r="15" spans="1:16" ht="57" customHeight="1">
      <c r="A15" s="133">
        <v>1</v>
      </c>
      <c r="B15" s="134" t="str">
        <f t="shared" ref="B15:B18" si="3">IF(E15=1,"Pogreška",IF(F15=1,"Provjera","O.K."))</f>
        <v>Provjera</v>
      </c>
      <c r="C15" s="116" t="s">
        <v>3020</v>
      </c>
      <c r="D15" s="123"/>
      <c r="E15" s="71">
        <f t="shared" ref="E15:E16" si="4">MAX(G15:K15)</f>
        <v>0</v>
      </c>
      <c r="F15" s="71">
        <f>MAX(L15:O15)</f>
        <v>1</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1</v>
      </c>
      <c r="M15" s="124">
        <f>IF(AND(H3=12,J3="DA",M3="DA",OR(I3=12,I3=13,I3=23),ABS(BILANCA!E170-'PR-RAS'!E647)&gt;0.001),1,0)</f>
        <v>1</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5</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3318</v>
      </c>
      <c r="B1" s="378"/>
      <c r="C1" s="378"/>
    </row>
    <row r="2" spans="1:17" ht="33" customHeight="1">
      <c r="A2" s="379" t="s">
        <v>3319</v>
      </c>
      <c r="B2" s="380"/>
      <c r="C2" s="377"/>
      <c r="D2" s="4"/>
      <c r="E2" s="4"/>
      <c r="F2" s="4"/>
      <c r="G2" s="4"/>
      <c r="H2" s="4"/>
      <c r="I2" s="4"/>
      <c r="J2" s="4"/>
      <c r="K2" s="4"/>
      <c r="L2" s="4"/>
      <c r="M2" s="4"/>
      <c r="N2" s="4"/>
      <c r="O2" s="4"/>
      <c r="P2" s="4"/>
      <c r="Q2" s="4"/>
    </row>
    <row r="3" spans="1:17" ht="18.75" customHeight="1">
      <c r="A3" s="304" t="s">
        <v>3320</v>
      </c>
      <c r="B3" s="381"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5" t="s">
        <v>3402</v>
      </c>
      <c r="C46" s="377"/>
      <c r="D46" s="41"/>
      <c r="E46" s="4"/>
      <c r="F46" s="4"/>
      <c r="G46" s="4"/>
      <c r="H46" s="4"/>
      <c r="I46" s="4"/>
      <c r="J46" s="4"/>
      <c r="K46" s="4"/>
      <c r="L46" s="4"/>
      <c r="M46" s="4"/>
      <c r="N46" s="4"/>
      <c r="O46" s="4"/>
      <c r="P46" s="4"/>
      <c r="Q46" s="4"/>
    </row>
    <row r="47" spans="1:17" ht="66" hidden="1" customHeight="1">
      <c r="A47" s="46" t="s">
        <v>3403</v>
      </c>
      <c r="B47" s="386" t="s">
        <v>3404</v>
      </c>
      <c r="C47" s="386"/>
      <c r="D47" s="4"/>
      <c r="E47" s="4"/>
      <c r="F47" s="4"/>
      <c r="G47" s="4"/>
      <c r="H47" s="4"/>
      <c r="I47" s="4"/>
      <c r="J47" s="4"/>
      <c r="K47" s="4"/>
      <c r="L47" s="4"/>
      <c r="M47" s="4"/>
      <c r="N47" s="4"/>
      <c r="O47" s="4"/>
      <c r="P47" s="4"/>
      <c r="Q47" s="4"/>
    </row>
    <row r="48" spans="1:17" ht="123.75" customHeight="1">
      <c r="A48" s="267" t="s">
        <v>3405</v>
      </c>
      <c r="B48" s="384" t="s">
        <v>3406</v>
      </c>
      <c r="C48" s="383"/>
      <c r="D48" s="4"/>
      <c r="E48" s="4"/>
      <c r="F48" s="4"/>
      <c r="G48" s="4"/>
      <c r="H48" s="4"/>
      <c r="I48" s="4"/>
      <c r="J48" s="4"/>
      <c r="K48" s="4"/>
      <c r="L48" s="4"/>
      <c r="M48" s="4"/>
      <c r="N48" s="4"/>
      <c r="O48" s="4"/>
      <c r="P48" s="4"/>
      <c r="Q48" s="4"/>
    </row>
    <row r="49" spans="1:17" ht="34.5" customHeight="1">
      <c r="A49" s="267" t="s">
        <v>3407</v>
      </c>
      <c r="B49" s="382" t="s">
        <v>3408</v>
      </c>
      <c r="C49" s="383"/>
      <c r="D49" s="4"/>
      <c r="E49" s="4"/>
      <c r="F49" s="4"/>
      <c r="G49" s="4"/>
      <c r="H49" s="4"/>
      <c r="I49" s="4"/>
      <c r="J49" s="4"/>
      <c r="K49" s="4"/>
      <c r="L49" s="4"/>
      <c r="M49" s="4"/>
      <c r="N49" s="4"/>
      <c r="O49" s="4"/>
      <c r="P49" s="4"/>
      <c r="Q49" s="4"/>
    </row>
    <row r="50" spans="1:17" ht="34.5" customHeight="1">
      <c r="A50" s="267" t="s">
        <v>3409</v>
      </c>
      <c r="B50" s="382" t="s">
        <v>3410</v>
      </c>
      <c r="C50" s="383"/>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KASAX</cp:lastModifiedBy>
  <cp:lastPrinted>2024-02-28T11:26:59Z</cp:lastPrinted>
  <dcterms:created xsi:type="dcterms:W3CDTF">2022-04-01T05:14:30Z</dcterms:created>
  <dcterms:modified xsi:type="dcterms:W3CDTF">2024-02-28T12:03:18Z</dcterms:modified>
</cp:coreProperties>
</file>